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21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V3" i="1" l="1"/>
  <c r="V4" i="1"/>
  <c r="V5" i="1"/>
  <c r="V6" i="1"/>
  <c r="U6" i="1" s="1"/>
  <c r="V7" i="1"/>
  <c r="V8" i="1"/>
  <c r="V9" i="1"/>
  <c r="V10" i="1"/>
  <c r="U10" i="1" s="1"/>
  <c r="V11" i="1"/>
  <c r="V12" i="1"/>
  <c r="V13" i="1"/>
  <c r="V14" i="1"/>
  <c r="U14" i="1" s="1"/>
  <c r="V15" i="1"/>
  <c r="V16" i="1"/>
  <c r="V17" i="1"/>
  <c r="V18" i="1"/>
  <c r="U18" i="1" s="1"/>
  <c r="V19" i="1"/>
  <c r="V20" i="1"/>
  <c r="V21" i="1"/>
  <c r="V22" i="1"/>
  <c r="U22" i="1" s="1"/>
  <c r="V23" i="1"/>
  <c r="V24" i="1"/>
  <c r="V25" i="1"/>
  <c r="V26" i="1"/>
  <c r="U26" i="1" s="1"/>
  <c r="V27" i="1"/>
  <c r="V28" i="1"/>
  <c r="V29" i="1"/>
  <c r="V30" i="1"/>
  <c r="U30" i="1" s="1"/>
  <c r="V31" i="1"/>
  <c r="V32" i="1"/>
  <c r="V33" i="1"/>
  <c r="V34" i="1"/>
  <c r="U34" i="1" s="1"/>
  <c r="V35" i="1"/>
  <c r="V36" i="1"/>
  <c r="V37" i="1"/>
  <c r="V38" i="1"/>
  <c r="U38" i="1" s="1"/>
  <c r="V39" i="1"/>
  <c r="V40" i="1"/>
  <c r="V41" i="1"/>
  <c r="V42" i="1"/>
  <c r="U42" i="1" s="1"/>
  <c r="V43" i="1"/>
  <c r="V44" i="1"/>
  <c r="V45" i="1"/>
  <c r="V46" i="1"/>
  <c r="U46" i="1" s="1"/>
  <c r="V47" i="1"/>
  <c r="V48" i="1"/>
  <c r="V49" i="1"/>
  <c r="V50" i="1"/>
  <c r="U50" i="1" s="1"/>
  <c r="V51" i="1"/>
  <c r="V52" i="1"/>
  <c r="V53" i="1"/>
  <c r="V54" i="1"/>
  <c r="U54" i="1" s="1"/>
  <c r="V55" i="1"/>
  <c r="V56" i="1"/>
  <c r="V57" i="1"/>
  <c r="V58" i="1"/>
  <c r="U58" i="1" s="1"/>
  <c r="V59" i="1"/>
  <c r="V60" i="1"/>
  <c r="V61" i="1"/>
  <c r="V62" i="1"/>
  <c r="U62" i="1" s="1"/>
  <c r="V63" i="1"/>
  <c r="V64" i="1"/>
  <c r="V65" i="1"/>
  <c r="V66" i="1"/>
  <c r="U66" i="1" s="1"/>
  <c r="V67" i="1"/>
  <c r="V68" i="1"/>
  <c r="V69" i="1"/>
  <c r="V70" i="1"/>
  <c r="U70" i="1" s="1"/>
  <c r="V71" i="1"/>
  <c r="V72" i="1"/>
  <c r="V73" i="1"/>
  <c r="V74" i="1"/>
  <c r="U74" i="1" s="1"/>
  <c r="V75" i="1"/>
  <c r="V76" i="1"/>
  <c r="V77" i="1"/>
  <c r="V78" i="1"/>
  <c r="U78" i="1" s="1"/>
  <c r="V79" i="1"/>
  <c r="V80" i="1"/>
  <c r="V81" i="1"/>
  <c r="V82" i="1"/>
  <c r="U82" i="1" s="1"/>
  <c r="V83" i="1"/>
  <c r="V84" i="1"/>
  <c r="V85" i="1"/>
  <c r="V86" i="1"/>
  <c r="U86" i="1" s="1"/>
  <c r="V87" i="1"/>
  <c r="V88" i="1"/>
  <c r="V89" i="1"/>
  <c r="V90" i="1"/>
  <c r="U90" i="1" s="1"/>
  <c r="V91" i="1"/>
  <c r="V92" i="1"/>
  <c r="V93" i="1"/>
  <c r="V94" i="1"/>
  <c r="U94" i="1" s="1"/>
  <c r="V95" i="1"/>
  <c r="V96" i="1"/>
  <c r="V97" i="1"/>
  <c r="V98" i="1"/>
  <c r="U98" i="1" s="1"/>
  <c r="V99" i="1"/>
  <c r="V100" i="1"/>
  <c r="V101" i="1"/>
  <c r="V102" i="1"/>
  <c r="U102" i="1" s="1"/>
  <c r="V103" i="1"/>
  <c r="V104" i="1"/>
  <c r="V105" i="1"/>
  <c r="V106" i="1"/>
  <c r="U106" i="1" s="1"/>
  <c r="V107" i="1"/>
  <c r="V108" i="1"/>
  <c r="V109" i="1"/>
  <c r="V110" i="1"/>
  <c r="U110" i="1" s="1"/>
  <c r="V111" i="1"/>
  <c r="V112" i="1"/>
  <c r="V113" i="1"/>
  <c r="V114" i="1"/>
  <c r="U114" i="1" s="1"/>
  <c r="V115" i="1"/>
  <c r="V116" i="1"/>
  <c r="V117" i="1"/>
  <c r="V118" i="1"/>
  <c r="U118" i="1" s="1"/>
  <c r="V119" i="1"/>
  <c r="V120" i="1"/>
  <c r="V121" i="1"/>
  <c r="V122" i="1"/>
  <c r="U122" i="1" s="1"/>
  <c r="V123" i="1"/>
  <c r="V124" i="1"/>
  <c r="V125" i="1"/>
  <c r="V126" i="1"/>
  <c r="U126" i="1" s="1"/>
  <c r="V127" i="1"/>
  <c r="V128" i="1"/>
  <c r="V129" i="1"/>
  <c r="V130" i="1"/>
  <c r="U130" i="1" s="1"/>
  <c r="V131" i="1"/>
  <c r="V132" i="1"/>
  <c r="V133" i="1"/>
  <c r="V134" i="1"/>
  <c r="U134" i="1" s="1"/>
  <c r="V135" i="1"/>
  <c r="V136" i="1"/>
  <c r="V137" i="1"/>
  <c r="V138" i="1"/>
  <c r="U138" i="1" s="1"/>
  <c r="V139" i="1"/>
  <c r="V140" i="1"/>
  <c r="V141" i="1"/>
  <c r="V142" i="1"/>
  <c r="U142" i="1" s="1"/>
  <c r="V143" i="1"/>
  <c r="V144" i="1"/>
  <c r="V145" i="1"/>
  <c r="V146" i="1"/>
  <c r="U146" i="1" s="1"/>
  <c r="V147" i="1"/>
  <c r="V148" i="1"/>
  <c r="V149" i="1"/>
  <c r="V150" i="1"/>
  <c r="U150" i="1" s="1"/>
  <c r="V151" i="1"/>
  <c r="V152" i="1"/>
  <c r="V153" i="1"/>
  <c r="V154" i="1"/>
  <c r="U154" i="1" s="1"/>
  <c r="V155" i="1"/>
  <c r="V156" i="1"/>
  <c r="V157" i="1"/>
  <c r="V158" i="1"/>
  <c r="U158" i="1" s="1"/>
  <c r="V159" i="1"/>
  <c r="V160" i="1"/>
  <c r="V161" i="1"/>
  <c r="V162" i="1"/>
  <c r="U162" i="1" s="1"/>
  <c r="V163" i="1"/>
  <c r="V164" i="1"/>
  <c r="V165" i="1"/>
  <c r="V166" i="1"/>
  <c r="U166" i="1" s="1"/>
  <c r="V167" i="1"/>
  <c r="U168" i="1"/>
  <c r="V169" i="1"/>
  <c r="V170" i="1"/>
  <c r="U170" i="1" s="1"/>
  <c r="V171" i="1"/>
  <c r="V172" i="1"/>
  <c r="V173" i="1"/>
  <c r="V174" i="1"/>
  <c r="U174" i="1" s="1"/>
  <c r="V175" i="1"/>
  <c r="V176" i="1"/>
  <c r="V177" i="1"/>
  <c r="V178" i="1"/>
  <c r="U178" i="1" s="1"/>
  <c r="V179" i="1"/>
  <c r="V180" i="1"/>
  <c r="V181" i="1"/>
  <c r="V182" i="1"/>
  <c r="U182" i="1" s="1"/>
  <c r="V183" i="1"/>
  <c r="V184" i="1"/>
  <c r="V185" i="1"/>
  <c r="V186" i="1"/>
  <c r="U186" i="1" s="1"/>
  <c r="V187" i="1"/>
  <c r="V188" i="1"/>
  <c r="V189" i="1"/>
  <c r="V190" i="1"/>
  <c r="U190" i="1" s="1"/>
  <c r="V191" i="1"/>
  <c r="V192" i="1"/>
  <c r="V193" i="1"/>
  <c r="V194" i="1"/>
  <c r="U194" i="1" s="1"/>
  <c r="V195" i="1"/>
  <c r="V196" i="1"/>
  <c r="V197" i="1"/>
  <c r="V198" i="1"/>
  <c r="U198" i="1" s="1"/>
  <c r="V199" i="1"/>
  <c r="V200" i="1"/>
  <c r="V201" i="1"/>
  <c r="V202" i="1"/>
  <c r="U202" i="1" s="1"/>
  <c r="V203" i="1"/>
  <c r="V204" i="1"/>
  <c r="V205" i="1"/>
  <c r="V206" i="1"/>
  <c r="U206" i="1" s="1"/>
  <c r="V207" i="1"/>
  <c r="V208" i="1"/>
  <c r="V209" i="1"/>
  <c r="V210" i="1"/>
  <c r="U210" i="1" s="1"/>
  <c r="V211" i="1"/>
  <c r="V212" i="1"/>
  <c r="V213" i="1"/>
  <c r="V214" i="1"/>
  <c r="U214" i="1" s="1"/>
  <c r="V215" i="1"/>
  <c r="V216" i="1"/>
  <c r="V217" i="1"/>
  <c r="V218" i="1"/>
  <c r="U218" i="1" s="1"/>
  <c r="V219" i="1"/>
  <c r="V220" i="1"/>
  <c r="V221" i="1"/>
  <c r="V222" i="1"/>
  <c r="U222" i="1" s="1"/>
  <c r="V223" i="1"/>
  <c r="V224" i="1"/>
  <c r="V225" i="1"/>
  <c r="V226" i="1"/>
  <c r="U226" i="1" s="1"/>
  <c r="V227" i="1"/>
  <c r="V228" i="1"/>
  <c r="V229" i="1"/>
  <c r="V230" i="1"/>
  <c r="U230" i="1" s="1"/>
  <c r="V231" i="1"/>
  <c r="V232" i="1"/>
  <c r="V233" i="1"/>
  <c r="V234" i="1"/>
  <c r="U234" i="1" s="1"/>
  <c r="V235" i="1"/>
  <c r="V236" i="1"/>
  <c r="V237" i="1"/>
  <c r="V238" i="1"/>
  <c r="U238" i="1" s="1"/>
  <c r="V239" i="1"/>
  <c r="V240" i="1"/>
  <c r="V241" i="1"/>
  <c r="V242" i="1"/>
  <c r="U242" i="1" s="1"/>
  <c r="V243" i="1"/>
  <c r="V244" i="1"/>
  <c r="V245" i="1"/>
  <c r="V246" i="1"/>
  <c r="U246" i="1" s="1"/>
  <c r="V247" i="1"/>
  <c r="V248" i="1"/>
  <c r="V249" i="1"/>
  <c r="V250" i="1"/>
  <c r="U250" i="1" s="1"/>
  <c r="V251" i="1"/>
  <c r="V252" i="1"/>
  <c r="V253" i="1"/>
  <c r="V254" i="1"/>
  <c r="U254" i="1" s="1"/>
  <c r="V255" i="1"/>
  <c r="V256" i="1"/>
  <c r="V257" i="1"/>
  <c r="V258" i="1"/>
  <c r="U258" i="1" s="1"/>
  <c r="V259" i="1"/>
  <c r="V260" i="1"/>
  <c r="V261" i="1"/>
  <c r="V262" i="1"/>
  <c r="U262" i="1" s="1"/>
  <c r="V263" i="1"/>
  <c r="V264" i="1"/>
  <c r="V265" i="1"/>
  <c r="V266" i="1"/>
  <c r="U266" i="1" s="1"/>
  <c r="V267" i="1"/>
  <c r="V268" i="1"/>
  <c r="V269" i="1"/>
  <c r="V270" i="1"/>
  <c r="U270" i="1" s="1"/>
  <c r="V271" i="1"/>
  <c r="V272" i="1"/>
  <c r="V273" i="1"/>
  <c r="V274" i="1"/>
  <c r="U274" i="1" s="1"/>
  <c r="V275" i="1"/>
  <c r="V276" i="1"/>
  <c r="V277" i="1"/>
  <c r="V278" i="1"/>
  <c r="U278" i="1" s="1"/>
  <c r="V279" i="1"/>
  <c r="U167" i="1"/>
  <c r="U169" i="1"/>
  <c r="U3" i="1"/>
  <c r="U4" i="1"/>
  <c r="U5" i="1"/>
  <c r="U7" i="1"/>
  <c r="U8" i="1"/>
  <c r="U9" i="1"/>
  <c r="U11" i="1"/>
  <c r="U12" i="1"/>
  <c r="U13" i="1"/>
  <c r="U15" i="1"/>
  <c r="U16" i="1"/>
  <c r="U17" i="1"/>
  <c r="U19" i="1"/>
  <c r="U20" i="1"/>
  <c r="U21" i="1"/>
  <c r="U23" i="1"/>
  <c r="U24" i="1"/>
  <c r="U25" i="1"/>
  <c r="U27" i="1"/>
  <c r="U28" i="1"/>
  <c r="U29" i="1"/>
  <c r="U31" i="1"/>
  <c r="U32" i="1"/>
  <c r="U33" i="1"/>
  <c r="U35" i="1"/>
  <c r="U36" i="1"/>
  <c r="U37" i="1"/>
  <c r="U39" i="1"/>
  <c r="U40" i="1"/>
  <c r="U41" i="1"/>
  <c r="U43" i="1"/>
  <c r="U44" i="1"/>
  <c r="U45" i="1"/>
  <c r="U47" i="1"/>
  <c r="U48" i="1"/>
  <c r="U49" i="1"/>
  <c r="U51" i="1"/>
  <c r="U52" i="1"/>
  <c r="U53" i="1"/>
  <c r="U55" i="1"/>
  <c r="U56" i="1"/>
  <c r="U57" i="1"/>
  <c r="U59" i="1"/>
  <c r="U60" i="1"/>
  <c r="U61" i="1"/>
  <c r="U63" i="1"/>
  <c r="U64" i="1"/>
  <c r="U65" i="1"/>
  <c r="U67" i="1"/>
  <c r="U68" i="1"/>
  <c r="U69" i="1"/>
  <c r="U71" i="1"/>
  <c r="U72" i="1"/>
  <c r="U73" i="1"/>
  <c r="U75" i="1"/>
  <c r="U76" i="1"/>
  <c r="U77" i="1"/>
  <c r="U79" i="1"/>
  <c r="U80" i="1"/>
  <c r="U81" i="1"/>
  <c r="U83" i="1"/>
  <c r="U84" i="1"/>
  <c r="U85" i="1"/>
  <c r="U87" i="1"/>
  <c r="U88" i="1"/>
  <c r="U89" i="1"/>
  <c r="U91" i="1"/>
  <c r="U92" i="1"/>
  <c r="U93" i="1"/>
  <c r="U95" i="1"/>
  <c r="U96" i="1"/>
  <c r="U97" i="1"/>
  <c r="U99" i="1"/>
  <c r="U100" i="1"/>
  <c r="U101" i="1"/>
  <c r="U103" i="1"/>
  <c r="U104" i="1"/>
  <c r="U105" i="1"/>
  <c r="U107" i="1"/>
  <c r="U108" i="1"/>
  <c r="U109" i="1"/>
  <c r="U111" i="1"/>
  <c r="U112" i="1"/>
  <c r="U113" i="1"/>
  <c r="U115" i="1"/>
  <c r="U116" i="1"/>
  <c r="U117" i="1"/>
  <c r="U119" i="1"/>
  <c r="U120" i="1"/>
  <c r="U121" i="1"/>
  <c r="U123" i="1"/>
  <c r="U124" i="1"/>
  <c r="U125" i="1"/>
  <c r="U127" i="1"/>
  <c r="U128" i="1"/>
  <c r="U129" i="1"/>
  <c r="U131" i="1"/>
  <c r="U132" i="1"/>
  <c r="U133" i="1"/>
  <c r="U135" i="1"/>
  <c r="U136" i="1"/>
  <c r="U137" i="1"/>
  <c r="U139" i="1"/>
  <c r="U140" i="1"/>
  <c r="U141" i="1"/>
  <c r="U143" i="1"/>
  <c r="U144" i="1"/>
  <c r="U145" i="1"/>
  <c r="U147" i="1"/>
  <c r="U148" i="1"/>
  <c r="U149" i="1"/>
  <c r="U151" i="1"/>
  <c r="U152" i="1"/>
  <c r="U153" i="1"/>
  <c r="U155" i="1"/>
  <c r="U156" i="1"/>
  <c r="U157" i="1"/>
  <c r="U159" i="1"/>
  <c r="U160" i="1"/>
  <c r="U161" i="1"/>
  <c r="U163" i="1"/>
  <c r="U164" i="1"/>
  <c r="U165" i="1"/>
  <c r="U171" i="1"/>
  <c r="U172" i="1"/>
  <c r="U173" i="1"/>
  <c r="U175" i="1"/>
  <c r="U176" i="1"/>
  <c r="U177" i="1"/>
  <c r="U179" i="1"/>
  <c r="U180" i="1"/>
  <c r="U181" i="1"/>
  <c r="U183" i="1"/>
  <c r="U184" i="1"/>
  <c r="U185" i="1"/>
  <c r="U187" i="1"/>
  <c r="U188" i="1"/>
  <c r="U189" i="1"/>
  <c r="U191" i="1"/>
  <c r="U192" i="1"/>
  <c r="U193" i="1"/>
  <c r="U195" i="1"/>
  <c r="U196" i="1"/>
  <c r="U197" i="1"/>
  <c r="U199" i="1"/>
  <c r="U200" i="1"/>
  <c r="U201" i="1"/>
  <c r="U203" i="1"/>
  <c r="U204" i="1"/>
  <c r="U205" i="1"/>
  <c r="U207" i="1"/>
  <c r="U208" i="1"/>
  <c r="U209" i="1"/>
  <c r="U211" i="1"/>
  <c r="U212" i="1"/>
  <c r="U213" i="1"/>
  <c r="U215" i="1"/>
  <c r="U216" i="1"/>
  <c r="U217" i="1"/>
  <c r="U219" i="1"/>
  <c r="U220" i="1"/>
  <c r="U221" i="1"/>
  <c r="U223" i="1"/>
  <c r="U224" i="1"/>
  <c r="U225" i="1"/>
  <c r="U227" i="1"/>
  <c r="U228" i="1"/>
  <c r="U229" i="1"/>
  <c r="U231" i="1"/>
  <c r="U232" i="1"/>
  <c r="U233" i="1"/>
  <c r="U235" i="1"/>
  <c r="U236" i="1"/>
  <c r="U237" i="1"/>
  <c r="U239" i="1"/>
  <c r="U240" i="1"/>
  <c r="U241" i="1"/>
  <c r="U243" i="1"/>
  <c r="U244" i="1"/>
  <c r="U245" i="1"/>
  <c r="U247" i="1"/>
  <c r="U248" i="1"/>
  <c r="U249" i="1"/>
  <c r="U251" i="1"/>
  <c r="U252" i="1"/>
  <c r="U253" i="1"/>
  <c r="U255" i="1"/>
  <c r="U256" i="1"/>
  <c r="U257" i="1"/>
  <c r="U259" i="1"/>
  <c r="U260" i="1"/>
  <c r="U261" i="1"/>
  <c r="U263" i="1"/>
  <c r="U264" i="1"/>
  <c r="U265" i="1"/>
  <c r="U267" i="1"/>
  <c r="U268" i="1"/>
  <c r="U269" i="1"/>
  <c r="U271" i="1"/>
  <c r="U272" i="1"/>
  <c r="U273" i="1"/>
  <c r="U275" i="1"/>
  <c r="U276" i="1"/>
  <c r="U277" i="1"/>
  <c r="U279" i="1"/>
  <c r="V2" i="1"/>
  <c r="U2" i="1" s="1"/>
  <c r="I281" i="1" l="1"/>
  <c r="K281" i="1"/>
  <c r="R281" i="1" l="1"/>
  <c r="V281" i="1"/>
  <c r="T281" i="1"/>
  <c r="S281" i="1"/>
  <c r="Q281" i="1"/>
  <c r="P281" i="1"/>
  <c r="O281" i="1"/>
  <c r="N281" i="1"/>
  <c r="M281" i="1"/>
  <c r="L281" i="1"/>
  <c r="J281" i="1"/>
  <c r="U281" i="1" l="1"/>
  <c r="K284" i="1" s="1"/>
  <c r="H4" i="1" l="1"/>
  <c r="H8" i="1"/>
  <c r="H12" i="1"/>
  <c r="H16" i="1"/>
  <c r="H20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176" i="1"/>
  <c r="H180" i="1"/>
  <c r="H184" i="1"/>
  <c r="H188" i="1"/>
  <c r="H192" i="1"/>
  <c r="H196" i="1"/>
  <c r="H200" i="1"/>
  <c r="H204" i="1"/>
  <c r="H208" i="1"/>
  <c r="H212" i="1"/>
  <c r="H216" i="1"/>
  <c r="H220" i="1"/>
  <c r="H224" i="1"/>
  <c r="H228" i="1"/>
  <c r="H232" i="1"/>
  <c r="H236" i="1"/>
  <c r="H240" i="1"/>
  <c r="H244" i="1"/>
  <c r="H248" i="1"/>
  <c r="H252" i="1"/>
  <c r="H256" i="1"/>
  <c r="H260" i="1"/>
  <c r="H264" i="1"/>
  <c r="H268" i="1"/>
  <c r="H272" i="1"/>
  <c r="H276" i="1"/>
  <c r="H11" i="1"/>
  <c r="H27" i="1"/>
  <c r="H43" i="1"/>
  <c r="H59" i="1"/>
  <c r="H75" i="1"/>
  <c r="H91" i="1"/>
  <c r="H107" i="1"/>
  <c r="H123" i="1"/>
  <c r="H3" i="1"/>
  <c r="H19" i="1"/>
  <c r="H35" i="1"/>
  <c r="H51" i="1"/>
  <c r="H67" i="1"/>
  <c r="H83" i="1"/>
  <c r="H99" i="1"/>
  <c r="H115" i="1"/>
  <c r="H23" i="1"/>
  <c r="H55" i="1"/>
  <c r="H87" i="1"/>
  <c r="H119" i="1"/>
  <c r="H139" i="1"/>
  <c r="H155" i="1"/>
  <c r="H171" i="1"/>
  <c r="H187" i="1"/>
  <c r="H199" i="1"/>
  <c r="H219" i="1"/>
  <c r="H231" i="1"/>
  <c r="H251" i="1"/>
  <c r="H259" i="1"/>
  <c r="H267" i="1"/>
  <c r="H275" i="1"/>
  <c r="H31" i="1"/>
  <c r="H63" i="1"/>
  <c r="H95" i="1"/>
  <c r="H127" i="1"/>
  <c r="H143" i="1"/>
  <c r="H159" i="1"/>
  <c r="H175" i="1"/>
  <c r="H191" i="1"/>
  <c r="H211" i="1"/>
  <c r="H223" i="1"/>
  <c r="H243" i="1"/>
  <c r="H15" i="1"/>
  <c r="H47" i="1"/>
  <c r="H111" i="1"/>
  <c r="H151" i="1"/>
  <c r="H183" i="1"/>
  <c r="H207" i="1"/>
  <c r="H227" i="1"/>
  <c r="H250" i="1"/>
  <c r="H266" i="1"/>
  <c r="H7" i="1"/>
  <c r="H39" i="1"/>
  <c r="H71" i="1"/>
  <c r="H103" i="1"/>
  <c r="H131" i="1"/>
  <c r="H147" i="1"/>
  <c r="H163" i="1"/>
  <c r="H179" i="1"/>
  <c r="H203" i="1"/>
  <c r="H215" i="1"/>
  <c r="H235" i="1"/>
  <c r="H247" i="1"/>
  <c r="H255" i="1"/>
  <c r="H263" i="1"/>
  <c r="H271" i="1"/>
  <c r="H279" i="1"/>
  <c r="H79" i="1"/>
  <c r="H135" i="1"/>
  <c r="H167" i="1"/>
  <c r="H195" i="1"/>
  <c r="H218" i="1"/>
  <c r="H239" i="1"/>
  <c r="H258" i="1"/>
  <c r="H274" i="1"/>
  <c r="H278" i="1"/>
  <c r="H202" i="1"/>
  <c r="H162" i="1"/>
  <c r="H70" i="1"/>
  <c r="H198" i="1"/>
  <c r="H261" i="1"/>
  <c r="H213" i="1"/>
  <c r="H165" i="1"/>
  <c r="H117" i="1"/>
  <c r="H69" i="1"/>
  <c r="H37" i="1"/>
  <c r="H234" i="1"/>
  <c r="H126" i="1"/>
  <c r="H66" i="1"/>
  <c r="H34" i="1"/>
  <c r="H238" i="1"/>
  <c r="H158" i="1"/>
  <c r="H273" i="1"/>
  <c r="H241" i="1"/>
  <c r="H193" i="1"/>
  <c r="H161" i="1"/>
  <c r="H129" i="1"/>
  <c r="H97" i="1"/>
  <c r="H65" i="1"/>
  <c r="H33" i="1"/>
  <c r="H262" i="1"/>
  <c r="H226" i="1"/>
  <c r="H246" i="1"/>
  <c r="H178" i="1"/>
  <c r="H150" i="1"/>
  <c r="H118" i="1"/>
  <c r="H98" i="1"/>
  <c r="H78" i="1"/>
  <c r="H62" i="1"/>
  <c r="H46" i="1"/>
  <c r="H30" i="1"/>
  <c r="H14" i="1"/>
  <c r="H214" i="1"/>
  <c r="H182" i="1"/>
  <c r="H146" i="1"/>
  <c r="H114" i="1"/>
  <c r="H269" i="1"/>
  <c r="H253" i="1"/>
  <c r="H237" i="1"/>
  <c r="H221" i="1"/>
  <c r="H205" i="1"/>
  <c r="H189" i="1"/>
  <c r="H173" i="1"/>
  <c r="H157" i="1"/>
  <c r="H141" i="1"/>
  <c r="H125" i="1"/>
  <c r="H109" i="1"/>
  <c r="H93" i="1"/>
  <c r="H77" i="1"/>
  <c r="H61" i="1"/>
  <c r="H45" i="1"/>
  <c r="H29" i="1"/>
  <c r="H13" i="1"/>
  <c r="H254" i="1"/>
  <c r="H210" i="1"/>
  <c r="H230" i="1"/>
  <c r="H174" i="1"/>
  <c r="H142" i="1"/>
  <c r="H110" i="1"/>
  <c r="H90" i="1"/>
  <c r="H74" i="1"/>
  <c r="H58" i="1"/>
  <c r="H42" i="1"/>
  <c r="H26" i="1"/>
  <c r="H10" i="1"/>
  <c r="H206" i="1"/>
  <c r="H170" i="1"/>
  <c r="H138" i="1"/>
  <c r="H94" i="1"/>
  <c r="H265" i="1"/>
  <c r="H249" i="1"/>
  <c r="H233" i="1"/>
  <c r="H217" i="1"/>
  <c r="H201" i="1"/>
  <c r="H185" i="1"/>
  <c r="H169" i="1"/>
  <c r="H153" i="1"/>
  <c r="H137" i="1"/>
  <c r="H121" i="1"/>
  <c r="H105" i="1"/>
  <c r="H89" i="1"/>
  <c r="H73" i="1"/>
  <c r="H57" i="1"/>
  <c r="H41" i="1"/>
  <c r="H25" i="1"/>
  <c r="H9" i="1"/>
  <c r="H242" i="1"/>
  <c r="H222" i="1"/>
  <c r="H134" i="1"/>
  <c r="H106" i="1"/>
  <c r="H86" i="1"/>
  <c r="H54" i="1"/>
  <c r="H38" i="1"/>
  <c r="H22" i="1"/>
  <c r="H6" i="1"/>
  <c r="H166" i="1"/>
  <c r="H130" i="1"/>
  <c r="H277" i="1"/>
  <c r="H245" i="1"/>
  <c r="H229" i="1"/>
  <c r="H197" i="1"/>
  <c r="H181" i="1"/>
  <c r="H149" i="1"/>
  <c r="H133" i="1"/>
  <c r="H101" i="1"/>
  <c r="H85" i="1"/>
  <c r="H53" i="1"/>
  <c r="H21" i="1"/>
  <c r="H5" i="1"/>
  <c r="H270" i="1"/>
  <c r="H194" i="1"/>
  <c r="H186" i="1"/>
  <c r="H154" i="1"/>
  <c r="H102" i="1"/>
  <c r="H82" i="1"/>
  <c r="H50" i="1"/>
  <c r="H18" i="1"/>
  <c r="H190" i="1"/>
  <c r="H122" i="1"/>
  <c r="H257" i="1"/>
  <c r="H225" i="1"/>
  <c r="H209" i="1"/>
  <c r="H177" i="1"/>
  <c r="H145" i="1"/>
  <c r="H113" i="1"/>
  <c r="H81" i="1"/>
  <c r="H49" i="1"/>
  <c r="H17" i="1"/>
  <c r="H2" i="1"/>
  <c r="H281" i="1" l="1"/>
</calcChain>
</file>

<file path=xl/sharedStrings.xml><?xml version="1.0" encoding="utf-8"?>
<sst xmlns="http://schemas.openxmlformats.org/spreadsheetml/2006/main" count="1605" uniqueCount="843">
  <si>
    <t>NAIC #</t>
  </si>
  <si>
    <t>COMPANY</t>
  </si>
  <si>
    <t>ADDRESS</t>
  </si>
  <si>
    <t>CITY</t>
  </si>
  <si>
    <t>ST</t>
  </si>
  <si>
    <t>ZIP</t>
  </si>
  <si>
    <t>Statistical Acctg. Dept.</t>
  </si>
  <si>
    <t>Acadia Insurance Company</t>
  </si>
  <si>
    <t>One Acadia Commons</t>
  </si>
  <si>
    <t>Westbrook</t>
  </si>
  <si>
    <t>ME</t>
  </si>
  <si>
    <t>04092-0000</t>
  </si>
  <si>
    <t>Pools and Syndicate Accounting</t>
  </si>
  <si>
    <t>Ace American Reinsurance Company</t>
  </si>
  <si>
    <t>436 Walnut Street, WA04R</t>
  </si>
  <si>
    <t>Philadelphia</t>
  </si>
  <si>
    <t>PA</t>
  </si>
  <si>
    <t>Accounting Department</t>
  </si>
  <si>
    <t>Acuity, A Mutual Insurance Co.</t>
  </si>
  <si>
    <t>2800 So. Taylor Drive</t>
  </si>
  <si>
    <t>Sheboygen</t>
  </si>
  <si>
    <t>WI</t>
  </si>
  <si>
    <t>AEGIS Security Insurance Co.</t>
  </si>
  <si>
    <t>P O Box 3153</t>
  </si>
  <si>
    <t>Harrisburg</t>
  </si>
  <si>
    <t>17105-3153</t>
  </si>
  <si>
    <t>Premium Taxes Dept.</t>
  </si>
  <si>
    <t>Affiliated FM Insurance Co.</t>
  </si>
  <si>
    <t>P O Box 7500</t>
  </si>
  <si>
    <t>Johnston</t>
  </si>
  <si>
    <t>RI</t>
  </si>
  <si>
    <t>02919-0500</t>
  </si>
  <si>
    <t>Actuarial Department</t>
  </si>
  <si>
    <t>AGCS Marine Insurance Company</t>
  </si>
  <si>
    <t>33 West Monroe St.</t>
  </si>
  <si>
    <t>Chicago</t>
  </si>
  <si>
    <t>IL</t>
  </si>
  <si>
    <t>IA</t>
  </si>
  <si>
    <t>Allianz Insurance Group</t>
  </si>
  <si>
    <t>P O Box 7780</t>
  </si>
  <si>
    <t>Burbank</t>
  </si>
  <si>
    <t>CA</t>
  </si>
  <si>
    <t>91510-7780</t>
  </si>
  <si>
    <t>Sharon Roxanne Murray</t>
  </si>
  <si>
    <t>Allied Property &amp; Casualty</t>
  </si>
  <si>
    <t>1100 Locust St., Dept 0203</t>
  </si>
  <si>
    <t>Des Moines</t>
  </si>
  <si>
    <t>50391-2000</t>
  </si>
  <si>
    <t>David Simek</t>
  </si>
  <si>
    <t>Allstate Indemnity Co.</t>
  </si>
  <si>
    <t xml:space="preserve">3075 Sanders Road </t>
  </si>
  <si>
    <t>Northbrook</t>
  </si>
  <si>
    <t>60062-6127</t>
  </si>
  <si>
    <t>Allstate Insurance Group</t>
  </si>
  <si>
    <t>Allstate Property &amp; Casualty Co.</t>
  </si>
  <si>
    <t>3075 Sanders Road</t>
  </si>
  <si>
    <t>Shanelle Burke</t>
  </si>
  <si>
    <t>Altera America Ins. Co.</t>
  </si>
  <si>
    <t>9020 STONY POINT PARKWAY, SUITE 325</t>
  </si>
  <si>
    <t xml:space="preserve">Richmond </t>
  </si>
  <si>
    <t>VA</t>
  </si>
  <si>
    <t>AMCO Insurance</t>
  </si>
  <si>
    <t>TX</t>
  </si>
  <si>
    <t>Statistical Dept.</t>
  </si>
  <si>
    <t>American Alternative Ins. Corp.</t>
  </si>
  <si>
    <t>555 College Road East</t>
  </si>
  <si>
    <t>Princeton</t>
  </si>
  <si>
    <t>NJ</t>
  </si>
  <si>
    <t>08543-5241</t>
  </si>
  <si>
    <t>American Automobile Ins. Co.</t>
  </si>
  <si>
    <t>777 San Marin Drive</t>
  </si>
  <si>
    <t>Novato</t>
  </si>
  <si>
    <t>Charles Yaros - Profit Dept.</t>
  </si>
  <si>
    <t>American Bankers Ins. Group</t>
  </si>
  <si>
    <t>11222 Quail Roost Drive</t>
  </si>
  <si>
    <t>Miami</t>
  </si>
  <si>
    <t>FL</t>
  </si>
  <si>
    <t>33157-6596</t>
  </si>
  <si>
    <t>American Casualty Co. of Reading</t>
  </si>
  <si>
    <t>333 S. Wabash Avenue</t>
  </si>
  <si>
    <t>American Economy Ins. Co.</t>
  </si>
  <si>
    <t>Safeco Plaza</t>
  </si>
  <si>
    <t>Seattle</t>
  </si>
  <si>
    <t>WA</t>
  </si>
  <si>
    <t>98185-0001</t>
  </si>
  <si>
    <t>Accounting Dept.</t>
  </si>
  <si>
    <t>American Family Home Ins.</t>
  </si>
  <si>
    <t>P O Box 5323</t>
  </si>
  <si>
    <t>Cincinnati</t>
  </si>
  <si>
    <t>OH</t>
  </si>
  <si>
    <t>45201-5323</t>
  </si>
  <si>
    <t>Reinsurance Acctg.</t>
  </si>
  <si>
    <t>1400 American Lane 19th Flr Twr 1</t>
  </si>
  <si>
    <t>Schaumburg</t>
  </si>
  <si>
    <t>60196-1056</t>
  </si>
  <si>
    <t>American Fire &amp; Casualty Co.</t>
  </si>
  <si>
    <t>9450 Seward Road</t>
  </si>
  <si>
    <t>Fairfield</t>
  </si>
  <si>
    <t>45014-5456</t>
  </si>
  <si>
    <t>American Guarantee &amp; Liability</t>
  </si>
  <si>
    <t>American Hallmark Ins. Company</t>
  </si>
  <si>
    <t>14651 Dallas Parkway, Ste 400</t>
  </si>
  <si>
    <t>Dallas</t>
  </si>
  <si>
    <t>Actuarial Division</t>
  </si>
  <si>
    <t>Columbus</t>
  </si>
  <si>
    <t>American Home Assurance Compay</t>
  </si>
  <si>
    <t>70 Pine Street</t>
  </si>
  <si>
    <t>New York</t>
  </si>
  <si>
    <t>NY</t>
  </si>
  <si>
    <t>American Insurance Co.</t>
  </si>
  <si>
    <t>Wilmington</t>
  </si>
  <si>
    <t>DE</t>
  </si>
  <si>
    <t>Ins. Accounting Dept.</t>
  </si>
  <si>
    <t>American Modern Ins. Group</t>
  </si>
  <si>
    <t>American Modern Select Ins. Co.</t>
  </si>
  <si>
    <t>45201-8323</t>
  </si>
  <si>
    <t>American National Genl. Ins.</t>
  </si>
  <si>
    <t>Corp. Ctr. 1949 East Sunshine</t>
  </si>
  <si>
    <t>Springfield</t>
  </si>
  <si>
    <t>MO</t>
  </si>
  <si>
    <t>65899-0001</t>
  </si>
  <si>
    <t>American National P&amp;C Co.</t>
  </si>
  <si>
    <t>Actuarial Dept.</t>
  </si>
  <si>
    <t>American Reliable Ins. Co.</t>
  </si>
  <si>
    <t>8655 East Via De Ventura</t>
  </si>
  <si>
    <t>Scottsdale</t>
  </si>
  <si>
    <t>AZ</t>
  </si>
  <si>
    <t>85258</t>
  </si>
  <si>
    <t>American Security Ins. Co.</t>
  </si>
  <si>
    <t>260 Interstate N. Circle, NW</t>
  </si>
  <si>
    <t>Atlanta</t>
  </si>
  <si>
    <t>GA</t>
  </si>
  <si>
    <t>30339-4403</t>
  </si>
  <si>
    <t>American Southern Home Ins.</t>
  </si>
  <si>
    <t>American States Ins. Co.</t>
  </si>
  <si>
    <t>American Summit Insruance Co.</t>
  </si>
  <si>
    <t>510 N. Valley Mills Dr. Ste 202</t>
  </si>
  <si>
    <t>Waco</t>
  </si>
  <si>
    <t>American Zurich Insurance Co.</t>
  </si>
  <si>
    <t>1400 American Lane</t>
  </si>
  <si>
    <t>Executive Dept.</t>
  </si>
  <si>
    <t>Amerisure Insurance Co.</t>
  </si>
  <si>
    <t>P O Box 2060</t>
  </si>
  <si>
    <t>Farmington Hills</t>
  </si>
  <si>
    <t>MI</t>
  </si>
  <si>
    <t>48333-2060</t>
  </si>
  <si>
    <t>Amerisure Mutual Ins. Co.</t>
  </si>
  <si>
    <t>Richard G. Edwards - AVP</t>
  </si>
  <si>
    <t>AMICA Mutual Insurance Co.</t>
  </si>
  <si>
    <t>P O Box 6008</t>
  </si>
  <si>
    <t>Providence</t>
  </si>
  <si>
    <t>02940-6008</t>
  </si>
  <si>
    <t>AmTrust Ins Co of KS Inc</t>
  </si>
  <si>
    <t>PO BOX 650771</t>
  </si>
  <si>
    <t>75265-0771</t>
  </si>
  <si>
    <t xml:space="preserve">Statutory Reporting </t>
  </si>
  <si>
    <t>Apsen Amer Insurance Co.</t>
  </si>
  <si>
    <t>175 Capital Boulevard, Suite 300</t>
  </si>
  <si>
    <t>Rocky Hill</t>
  </si>
  <si>
    <t>CT</t>
  </si>
  <si>
    <t>Statutory Rptg.</t>
  </si>
  <si>
    <t>Arch Insurance Company</t>
  </si>
  <si>
    <t>300 Plaza Three</t>
  </si>
  <si>
    <t>Jersey City</t>
  </si>
  <si>
    <t>07311-1107</t>
  </si>
  <si>
    <t>Argonaut Insurance Company</t>
  </si>
  <si>
    <t>10101 Reunion Plaza, Ste 500</t>
  </si>
  <si>
    <t>San Antonio</t>
  </si>
  <si>
    <t>Diane Burns</t>
  </si>
  <si>
    <t>Armed Forces Ins. Exchange</t>
  </si>
  <si>
    <t>550 Eisenhower Road</t>
  </si>
  <si>
    <t>Leavenworth</t>
  </si>
  <si>
    <t>KA</t>
  </si>
  <si>
    <t>Associated Indemnity Corp</t>
  </si>
  <si>
    <t>Association Casualty Ins. Co.</t>
  </si>
  <si>
    <t>3420 Executive Ctr. Drive #160</t>
  </si>
  <si>
    <t>Austin</t>
  </si>
  <si>
    <t>Atlantic Specialty Ins. Co.</t>
  </si>
  <si>
    <t>One Beacon Street</t>
  </si>
  <si>
    <t>Canton</t>
  </si>
  <si>
    <t>MA</t>
  </si>
  <si>
    <t>02021-1030</t>
  </si>
  <si>
    <t>Autumobile Ins Co of Hartford</t>
  </si>
  <si>
    <t>One Tower Square</t>
  </si>
  <si>
    <t>Hartford</t>
  </si>
  <si>
    <t>06183-0000</t>
  </si>
  <si>
    <t>AXA Insurance Company</t>
  </si>
  <si>
    <t>17 State Street 36th Floor</t>
  </si>
  <si>
    <t>Axis Insurance Company</t>
  </si>
  <si>
    <t>11680 Great Oaks Way, Ste 500</t>
  </si>
  <si>
    <t>Alpharetta</t>
  </si>
  <si>
    <t>Staturory Dept.</t>
  </si>
  <si>
    <t>AXIS Reinsurance Co.</t>
  </si>
  <si>
    <t>430 Park Avenue 15th Flr</t>
  </si>
  <si>
    <t>Balboa Insurance Group</t>
  </si>
  <si>
    <t>P O Box 19702</t>
  </si>
  <si>
    <t>Irvine</t>
  </si>
  <si>
    <t>92623-9702</t>
  </si>
  <si>
    <t>OK</t>
  </si>
  <si>
    <t>Bankers Standard Ins. Co.</t>
  </si>
  <si>
    <t>436 Walnut Street</t>
  </si>
  <si>
    <t>Philadephia</t>
  </si>
  <si>
    <t xml:space="preserve"> </t>
  </si>
  <si>
    <t>Berkley Natl Ins Co</t>
  </si>
  <si>
    <t>P.O. BOX 152180</t>
  </si>
  <si>
    <t>75015-2180</t>
  </si>
  <si>
    <t>Berkley Regional Ins, co,</t>
  </si>
  <si>
    <t>11201 Douglas Avenue</t>
  </si>
  <si>
    <t>Urbandale</t>
  </si>
  <si>
    <t>320 18th St.</t>
  </si>
  <si>
    <t>Rock Island</t>
  </si>
  <si>
    <t>61201-8744</t>
  </si>
  <si>
    <t>31201-8744</t>
  </si>
  <si>
    <t>Finance Department</t>
  </si>
  <si>
    <t>Brotherhood Mutual Ins. Co.</t>
  </si>
  <si>
    <t>P O Box 2227</t>
  </si>
  <si>
    <t>Fort Wayne</t>
  </si>
  <si>
    <t>IN</t>
  </si>
  <si>
    <t>46801-2227</t>
  </si>
  <si>
    <t>NM</t>
  </si>
  <si>
    <t>California Casualty Ind. Exchange</t>
  </si>
  <si>
    <t>P O Box M</t>
  </si>
  <si>
    <t>San Mateo</t>
  </si>
  <si>
    <t>94402-0080</t>
  </si>
  <si>
    <t>Stacey Walstad</t>
  </si>
  <si>
    <t>Capital Indemnity Corp.</t>
  </si>
  <si>
    <t>P O Box 5900</t>
  </si>
  <si>
    <t>Madison</t>
  </si>
  <si>
    <t>53705-0900</t>
  </si>
  <si>
    <t>Executive Department</t>
  </si>
  <si>
    <t>Central Mutual Ins. Co.</t>
  </si>
  <si>
    <t>P O Box 351</t>
  </si>
  <si>
    <t>Van Wert</t>
  </si>
  <si>
    <t>45891-0351</t>
  </si>
  <si>
    <t>Charter Oak Fire Ins. Co.</t>
  </si>
  <si>
    <t>Church Mutual Ins. Co.</t>
  </si>
  <si>
    <t>P O Box 357</t>
  </si>
  <si>
    <t>Merrill</t>
  </si>
  <si>
    <t>54452-0357</t>
  </si>
  <si>
    <t>Cincinnati Casuatly Co.</t>
  </si>
  <si>
    <t>P O Box 145496</t>
  </si>
  <si>
    <t>45250-5496</t>
  </si>
  <si>
    <t>Cincinnati Insurance Co</t>
  </si>
  <si>
    <t>6200 South Gilmore Rd</t>
  </si>
  <si>
    <t>45014-5141</t>
  </si>
  <si>
    <t>Statutory Department</t>
  </si>
  <si>
    <t>Citizens Ins. Co. Of America</t>
  </si>
  <si>
    <t>645 West Grand River Avenue</t>
  </si>
  <si>
    <t>Howell</t>
  </si>
  <si>
    <t>48843-2151</t>
  </si>
  <si>
    <t>Peggy Campbell</t>
  </si>
  <si>
    <t>Colorado Casualty Ins. Co.</t>
  </si>
  <si>
    <t>10700 East Geddes Ave. Ste 300</t>
  </si>
  <si>
    <t>Englewood</t>
  </si>
  <si>
    <t>CO</t>
  </si>
  <si>
    <t>80217-3636</t>
  </si>
  <si>
    <t>State Reports Dept.</t>
  </si>
  <si>
    <t>Continental Casualty Co.</t>
  </si>
  <si>
    <t>Continental Insurance Company</t>
  </si>
  <si>
    <t>CNA Center, 333 South Wabash</t>
  </si>
  <si>
    <t>Continental Western Insurance Co.</t>
  </si>
  <si>
    <t>Compliance Dept.</t>
  </si>
  <si>
    <t>Contractors Bonding &amp; Ins. Co.</t>
  </si>
  <si>
    <t>P O Box 9271</t>
  </si>
  <si>
    <t>98109-0271</t>
  </si>
  <si>
    <t>Actural Department</t>
  </si>
  <si>
    <t>Corepointe Ins. Co.</t>
  </si>
  <si>
    <t>401 S. Old Woodward Avenue Ste 300</t>
  </si>
  <si>
    <t>Brimingham</t>
  </si>
  <si>
    <t>Crum &amp; Forster Ind. Co.</t>
  </si>
  <si>
    <t>1209 Orange St.</t>
  </si>
  <si>
    <t>Barbara Lund</t>
  </si>
  <si>
    <t>Cumis Insurance Society Inc.</t>
  </si>
  <si>
    <t>P O Box 391</t>
  </si>
  <si>
    <t>53701-0391</t>
  </si>
  <si>
    <t>Depositors Insurance Co.</t>
  </si>
  <si>
    <t>Diamond State Ins. Co.</t>
  </si>
  <si>
    <t>Three Bala Plaza East - Ste 300</t>
  </si>
  <si>
    <t>Bala Cynwyd</t>
  </si>
  <si>
    <t>19004</t>
  </si>
  <si>
    <t>St. Paul</t>
  </si>
  <si>
    <t>MN</t>
  </si>
  <si>
    <t>55102-1396</t>
  </si>
  <si>
    <t xml:space="preserve">Economy Premier Assurance </t>
  </si>
  <si>
    <t>P O Box 350</t>
  </si>
  <si>
    <t>Warwick</t>
  </si>
  <si>
    <t>02887</t>
  </si>
  <si>
    <t>Finance-Stat. Dept.</t>
  </si>
  <si>
    <t>Electric Insurance Co.</t>
  </si>
  <si>
    <t>P O Box 1029</t>
  </si>
  <si>
    <t>Beverly</t>
  </si>
  <si>
    <t>01915-0729</t>
  </si>
  <si>
    <t>Emcasco Insurance Company</t>
  </si>
  <si>
    <t>717 Mulberry Street</t>
  </si>
  <si>
    <t>50309-3872</t>
  </si>
  <si>
    <t>Carol White, Fin. AN</t>
  </si>
  <si>
    <t>Empire Fire &amp; Marine Ins. Co.</t>
  </si>
  <si>
    <t>13810 FNB Parkway</t>
  </si>
  <si>
    <t>Omaha</t>
  </si>
  <si>
    <t>NE</t>
  </si>
  <si>
    <t>68154-5202</t>
  </si>
  <si>
    <t>Employers Insurance of Wausau</t>
  </si>
  <si>
    <t>2000 Westwood Drive</t>
  </si>
  <si>
    <t>Wausau</t>
  </si>
  <si>
    <t>Employers Mutual Casualty Co.</t>
  </si>
  <si>
    <t>Encompass Indemnity Co.</t>
  </si>
  <si>
    <t>3075 Sanders Road, Suite G2H</t>
  </si>
  <si>
    <t>60062-7127</t>
  </si>
  <si>
    <t>Encompass Ins. Co. of America</t>
  </si>
  <si>
    <t>Everest National Insurance Co.</t>
  </si>
  <si>
    <t>447 Martinsville Rd.</t>
  </si>
  <si>
    <t>Liberty Corner</t>
  </si>
  <si>
    <t>07938-0830</t>
  </si>
  <si>
    <t>Factory Mutual Insurance Co.</t>
  </si>
  <si>
    <t>Linda Dale P&amp;C Pricing &amp; Stat</t>
  </si>
  <si>
    <t>Farm Bureau Mutual Insurance Co.</t>
  </si>
  <si>
    <t>5400 University Avenue</t>
  </si>
  <si>
    <t>West Des Moines</t>
  </si>
  <si>
    <t>50266-5997</t>
  </si>
  <si>
    <t>Farmers Insurance Co. of Arizona</t>
  </si>
  <si>
    <t>18444 North 25th Avenue</t>
  </si>
  <si>
    <t>Phoenix</t>
  </si>
  <si>
    <t>Farmers Insurance Exchange</t>
  </si>
  <si>
    <t>4680 Wilshire Blvd.</t>
  </si>
  <si>
    <t>Los Angeles</t>
  </si>
  <si>
    <t>90010-4603</t>
  </si>
  <si>
    <t>Joann Martyn</t>
  </si>
  <si>
    <t>Federal Insurance Co,.</t>
  </si>
  <si>
    <t>15 Mountain View Road</t>
  </si>
  <si>
    <t>Warren</t>
  </si>
  <si>
    <t>07061-1615</t>
  </si>
  <si>
    <t>Rates &amp; Filings Dept.</t>
  </si>
  <si>
    <t>Federated Mutual Insurance</t>
  </si>
  <si>
    <t>P O Box 328</t>
  </si>
  <si>
    <t>Owatonna</t>
  </si>
  <si>
    <t>55060</t>
  </si>
  <si>
    <t>Acctg. Mgr. - Fin. Dept.</t>
  </si>
  <si>
    <t>Federated Rural Electric Ins.</t>
  </si>
  <si>
    <t>P O Box 15147</t>
  </si>
  <si>
    <t>Lenexa</t>
  </si>
  <si>
    <t>KS</t>
  </si>
  <si>
    <t>66285-5147</t>
  </si>
  <si>
    <t>Actuarial Services Dept.</t>
  </si>
  <si>
    <t>Federated Service Ins. Co.</t>
  </si>
  <si>
    <t>Fidelity &amp; Deposit Co of Maryland</t>
  </si>
  <si>
    <t>Zurich Towers, 1400 American Ln</t>
  </si>
  <si>
    <t>Corp. Fin. Reptg. Dept.</t>
  </si>
  <si>
    <t>Firemans Fund Insurance Cos.</t>
  </si>
  <si>
    <t>94998-1000</t>
  </si>
  <si>
    <t>First American Corp. P&amp;C Co.</t>
  </si>
  <si>
    <t>P O Box 1678</t>
  </si>
  <si>
    <t>Santa Ana</t>
  </si>
  <si>
    <t>92702-1678</t>
  </si>
  <si>
    <t>First National Ins of America</t>
  </si>
  <si>
    <t>Compliance Department</t>
  </si>
  <si>
    <t>Florist Mutual Insurance Co.</t>
  </si>
  <si>
    <t>500 St. Louis Street</t>
  </si>
  <si>
    <t>Edwardsville</t>
  </si>
  <si>
    <t>62025-1573</t>
  </si>
  <si>
    <t>John Lesiewicz-Accounting Dept.</t>
  </si>
  <si>
    <t>Foremost Insurance Group</t>
  </si>
  <si>
    <t>P O Box 2450</t>
  </si>
  <si>
    <t>Grand Rapids</t>
  </si>
  <si>
    <t>49501-2450</t>
  </si>
  <si>
    <t>Foremost Property &amp; Casualty</t>
  </si>
  <si>
    <t>Foremost Signature Ins. Co.</t>
  </si>
  <si>
    <t>Garrison Property Insurance</t>
  </si>
  <si>
    <t>9800 Fredericksburg Road</t>
  </si>
  <si>
    <t>General Casualty Insurance Cos.</t>
  </si>
  <si>
    <t>One General Drive</t>
  </si>
  <si>
    <t>Sun Prairie</t>
  </si>
  <si>
    <t>53596</t>
  </si>
  <si>
    <t>General Insurance Co of America</t>
  </si>
  <si>
    <t>Indianapolis</t>
  </si>
  <si>
    <t>Granite States Ins. Co.</t>
  </si>
  <si>
    <t>70 Pine Street 3rd Flr</t>
  </si>
  <si>
    <t>Statistical Compliance Dept.</t>
  </si>
  <si>
    <t>Great American Alliance Ins. Co.</t>
  </si>
  <si>
    <t>580 Walnut Street</t>
  </si>
  <si>
    <t>Statistical Compliane Dept</t>
  </si>
  <si>
    <t>Great American Assurance Co.</t>
  </si>
  <si>
    <t>Great American Ins. Co. of NY</t>
  </si>
  <si>
    <t>Great American Insurance Co.</t>
  </si>
  <si>
    <t>Great Divide Insurance Co.</t>
  </si>
  <si>
    <t>7233 East Butherus Drive</t>
  </si>
  <si>
    <t>Great Midwest Insurance Co.</t>
  </si>
  <si>
    <t>9821 Katy Freeway, Ste. 850</t>
  </si>
  <si>
    <t>Houston</t>
  </si>
  <si>
    <t>77024-1206</t>
  </si>
  <si>
    <t>Great Northern Insurance Co.</t>
  </si>
  <si>
    <t>Tax Department</t>
  </si>
  <si>
    <t>Greenwich Insurance Company</t>
  </si>
  <si>
    <t>70 Seaview Avenue</t>
  </si>
  <si>
    <t>Stamford</t>
  </si>
  <si>
    <t>06902-6040</t>
  </si>
  <si>
    <t>Guide One Mutual Insurnace Co.</t>
  </si>
  <si>
    <t>1111 Ashworth Road</t>
  </si>
  <si>
    <t>W. Des Moines</t>
  </si>
  <si>
    <t>50265-3538</t>
  </si>
  <si>
    <t>Guide One Spclty Mutual Ins.Cos.</t>
  </si>
  <si>
    <t>Acturial Department</t>
  </si>
  <si>
    <t>Hanover American Insurance Co.</t>
  </si>
  <si>
    <t>440 Lincoln Street</t>
  </si>
  <si>
    <t>Worcester</t>
  </si>
  <si>
    <t>01653-0002</t>
  </si>
  <si>
    <t>Bureau Rptg.</t>
  </si>
  <si>
    <t>Hanover Insurance Cos.</t>
  </si>
  <si>
    <t>100 North Parkway Sta. H-220</t>
  </si>
  <si>
    <t>01605-1396</t>
  </si>
  <si>
    <t>Hartford Accident &amp; Ins. Co.</t>
  </si>
  <si>
    <t>Hartford Plaza H03-19</t>
  </si>
  <si>
    <t>06115-0000</t>
  </si>
  <si>
    <t>Wayne Lobell</t>
  </si>
  <si>
    <t>Hartford Casualty Insurance Group</t>
  </si>
  <si>
    <t>06115</t>
  </si>
  <si>
    <t>Hartford Fire Insurance Co.</t>
  </si>
  <si>
    <t>Hartford Insurance Co. of Midwest</t>
  </si>
  <si>
    <t>Hartford Underwriters Ins. Co.</t>
  </si>
  <si>
    <t>Premium Tax Dept.</t>
  </si>
  <si>
    <t>HDI Gerling America Ins. Co.</t>
  </si>
  <si>
    <t>100 Park Avenue, 28th Flr</t>
  </si>
  <si>
    <t>Homesite Indemnity Co.</t>
  </si>
  <si>
    <t>99 Bedford St.</t>
  </si>
  <si>
    <t>Boston</t>
  </si>
  <si>
    <t>02111-2217</t>
  </si>
  <si>
    <t>Brad Deluka P&amp;C Stat</t>
  </si>
  <si>
    <t>Horace Mann Companies</t>
  </si>
  <si>
    <t>1 Horace Mann Plaza</t>
  </si>
  <si>
    <t>62715-0001</t>
  </si>
  <si>
    <t>Housing Authority Prop</t>
  </si>
  <si>
    <t>189 Commerce Caourt</t>
  </si>
  <si>
    <t>Cheshire</t>
  </si>
  <si>
    <t>06410-0189</t>
  </si>
  <si>
    <t>Housing Enterprise Insurance</t>
  </si>
  <si>
    <t>P O Box 189</t>
  </si>
  <si>
    <t>Hudson Insurance Company</t>
  </si>
  <si>
    <t>17th State Street 29th Flr.</t>
  </si>
  <si>
    <t>IDS Property Casualty Ins. Co.</t>
  </si>
  <si>
    <t>3500 Packerland Drive</t>
  </si>
  <si>
    <t>De Pere</t>
  </si>
  <si>
    <t>Imperium Insurance Company</t>
  </si>
  <si>
    <t>120 West 45th Street, 36th Flr</t>
  </si>
  <si>
    <t>10036-4041</t>
  </si>
  <si>
    <t>Indemnity Ins Co. of North America</t>
  </si>
  <si>
    <t>1601 Chestnut Street</t>
  </si>
  <si>
    <t>Fin. Services Dept.</t>
  </si>
  <si>
    <t>Indiana Lumbermens Mutual Ins.</t>
  </si>
  <si>
    <t>P O Box 68600</t>
  </si>
  <si>
    <t>46268-0600</t>
  </si>
  <si>
    <t>Insurance Company of Pennsylvania</t>
  </si>
  <si>
    <t>Insurance Accounting A357</t>
  </si>
  <si>
    <t>Interins Exch. of the Auto Club</t>
  </si>
  <si>
    <t>3333 Fairview Road</t>
  </si>
  <si>
    <t>Costa Mesa</t>
  </si>
  <si>
    <t>Jewelers Mutual Insurance Co.</t>
  </si>
  <si>
    <t>P O Box 468</t>
  </si>
  <si>
    <t>Neenah</t>
  </si>
  <si>
    <t>54957-0468</t>
  </si>
  <si>
    <t>Liberty Insurance Corp.</t>
  </si>
  <si>
    <t>175 Berkley Street</t>
  </si>
  <si>
    <t>02117-0000</t>
  </si>
  <si>
    <t>Liberty Mutual Fire Ins. Co,</t>
  </si>
  <si>
    <t>Reins. Acctg. Dept.</t>
  </si>
  <si>
    <t>Liberty Mutual Insurance Cos.</t>
  </si>
  <si>
    <t>10 St. James Ave., 3rd Flr</t>
  </si>
  <si>
    <t>02116-0140</t>
  </si>
  <si>
    <t>LM Insurance Corp.</t>
  </si>
  <si>
    <t>Statutory Accounting Dept.</t>
  </si>
  <si>
    <t>Markel American Ins. Co.</t>
  </si>
  <si>
    <t>P O Box 3870</t>
  </si>
  <si>
    <t>Glen Allen</t>
  </si>
  <si>
    <t>23058-3870</t>
  </si>
  <si>
    <t>Statutory Acct. Dept.</t>
  </si>
  <si>
    <t>Markel Insurance Co.</t>
  </si>
  <si>
    <t>23058-4919</t>
  </si>
  <si>
    <t>Massachusetts Bay Insurance Co.</t>
  </si>
  <si>
    <t>01653-0000</t>
  </si>
  <si>
    <t>Judy Delmonico Law Dept. 2-C</t>
  </si>
  <si>
    <t>Metropolitan Prop. &amp; Cas. Ins.</t>
  </si>
  <si>
    <t>Mid-Century Ins. Co.</t>
  </si>
  <si>
    <t xml:space="preserve">4680 Wilshire Blvd. </t>
  </si>
  <si>
    <t>Milwaukee Casualty Ins. Co.</t>
  </si>
  <si>
    <t>400 S. Executive Dr. Ste 200</t>
  </si>
  <si>
    <t>Brookfield</t>
  </si>
  <si>
    <t>53008-1237</t>
  </si>
  <si>
    <t>Mitsui Sumitomo Ins, Co. of Am</t>
  </si>
  <si>
    <t>P O Box 4602</t>
  </si>
  <si>
    <t>07059-0602</t>
  </si>
  <si>
    <t xml:space="preserve">Mitsui Sumitomo Ins. USA </t>
  </si>
  <si>
    <t>Jerry P. With, President</t>
  </si>
  <si>
    <t>Mountain States Indemnity Co.</t>
  </si>
  <si>
    <t>5051 Journal Ctr Blvd., NE</t>
  </si>
  <si>
    <t>Albuquerque</t>
  </si>
  <si>
    <t>William Davis, CEO</t>
  </si>
  <si>
    <t>Mountain States Mutual Casualty Co.</t>
  </si>
  <si>
    <t>87109-0000</t>
  </si>
  <si>
    <t>National America Ins. Co.</t>
  </si>
  <si>
    <t>1010 Manvel Avenue</t>
  </si>
  <si>
    <t>Chandler</t>
  </si>
  <si>
    <t>National Casualty Co.</t>
  </si>
  <si>
    <t>P O Box 4110</t>
  </si>
  <si>
    <t>85261-4110</t>
  </si>
  <si>
    <t>National Farmers Union Prop &amp; Cas</t>
  </si>
  <si>
    <t>49 Wall Street, Flr. 14</t>
  </si>
  <si>
    <t>10005-2420</t>
  </si>
  <si>
    <t>National Fire Ins. Co. of Hartford</t>
  </si>
  <si>
    <t>National Specialty Ins. Co.</t>
  </si>
  <si>
    <t>P O Box 24622</t>
  </si>
  <si>
    <t>Ft. Worth</t>
  </si>
  <si>
    <t>National Surety Corp</t>
  </si>
  <si>
    <t>33 W Monroe St 14th Flr.,#1200</t>
  </si>
  <si>
    <t>National Union Fire Ins. Co of Pit</t>
  </si>
  <si>
    <t>70 Pine Street, 3rd Flr</t>
  </si>
  <si>
    <t>Aaron Herting</t>
  </si>
  <si>
    <t>Nationwide Agribusiness Ins. Co.</t>
  </si>
  <si>
    <t>50391-0203</t>
  </si>
  <si>
    <t>Nationwide Mutual Ins. Co,.</t>
  </si>
  <si>
    <t>One Nationwide Plaza</t>
  </si>
  <si>
    <t>New Hampshire Ins. Co.</t>
  </si>
  <si>
    <t>New York Marine &amp; Gen Ins. Co.</t>
  </si>
  <si>
    <t>412 Mt. Kemble Ave, Suite 300C</t>
  </si>
  <si>
    <t>Morristown</t>
  </si>
  <si>
    <t>07960</t>
  </si>
  <si>
    <t>NH</t>
  </si>
  <si>
    <t>Southfield</t>
  </si>
  <si>
    <t>305 Madison Avenue</t>
  </si>
  <si>
    <t>Tandy Sayre</t>
  </si>
  <si>
    <t>Northland Insurance Co.</t>
  </si>
  <si>
    <t>385 Washington Street, MCSB03N</t>
  </si>
  <si>
    <t>55102-1309</t>
  </si>
  <si>
    <t>Nova Casualty Company</t>
  </si>
  <si>
    <t>726 Exchange, Ste 1020</t>
  </si>
  <si>
    <t>Buffalo</t>
  </si>
  <si>
    <t>Occidental Fire &amp; Cas Ins Co of NC</t>
  </si>
  <si>
    <t>702 Oberlin Rpad</t>
  </si>
  <si>
    <t>Raleigh</t>
  </si>
  <si>
    <t>NC</t>
  </si>
  <si>
    <t>Regulatory Compliance Dept.</t>
  </si>
  <si>
    <t>Ohio Casualty Group</t>
  </si>
  <si>
    <t>Ohio Security Insurance Co.</t>
  </si>
  <si>
    <t>Pacific Employers Ins. Co,</t>
  </si>
  <si>
    <t>Pacific Indemnity Co.</t>
  </si>
  <si>
    <t>Peerless Indemnity Ins. Co.</t>
  </si>
  <si>
    <t>62 Maple Avenue</t>
  </si>
  <si>
    <t>Keene</t>
  </si>
  <si>
    <t>Pennsylvania Lumbermans Mutual</t>
  </si>
  <si>
    <t>2005 Market St., Ste 1200</t>
  </si>
  <si>
    <t>19103-7008</t>
  </si>
  <si>
    <t>Pennsylvania Manufacturers Asso</t>
  </si>
  <si>
    <t>380 Sentry Parkway</t>
  </si>
  <si>
    <t>Blue Bell</t>
  </si>
  <si>
    <t>19422-0754</t>
  </si>
  <si>
    <t>Finance Dept.</t>
  </si>
  <si>
    <t>Pharmacists Mutual Ins.</t>
  </si>
  <si>
    <t>P O Box 370</t>
  </si>
  <si>
    <t>Algona</t>
  </si>
  <si>
    <t>50511-0370</t>
  </si>
  <si>
    <t>Philadelphia Indemnity Ins. Co.</t>
  </si>
  <si>
    <t>One Bala Plaza-Suite 100</t>
  </si>
  <si>
    <t>19004-1401</t>
  </si>
  <si>
    <t>Phoenix Insurance Co.</t>
  </si>
  <si>
    <t>Plaza Insurance Company</t>
  </si>
  <si>
    <t>700 W. 47t St., Ste 350</t>
  </si>
  <si>
    <t>Kansas City</t>
  </si>
  <si>
    <t>Praetorian Insurance Co.</t>
  </si>
  <si>
    <t>500 Park Blvd., Ste 1350</t>
  </si>
  <si>
    <t>Itasca</t>
  </si>
  <si>
    <t>Privilege Underwriters Re</t>
  </si>
  <si>
    <t>44 South Broadway</t>
  </si>
  <si>
    <t>White Plains</t>
  </si>
  <si>
    <t>Property Cas.Ins Co. of Hartford</t>
  </si>
  <si>
    <t>Hartford Plaza</t>
  </si>
  <si>
    <t>QBE Ins. Corp.</t>
  </si>
  <si>
    <t>%CT Corp.1515 Market St. Ste 1210</t>
  </si>
  <si>
    <t>Beaumont</t>
  </si>
  <si>
    <t>Corporate Accounting Dept.</t>
  </si>
  <si>
    <t>Republic Underwirters Ins. Group</t>
  </si>
  <si>
    <t>P O Box 809076</t>
  </si>
  <si>
    <t>75380-9075</t>
  </si>
  <si>
    <t>Riverport Ins. Co.</t>
  </si>
  <si>
    <t>P O Box 59143</t>
  </si>
  <si>
    <t>Minneapolis</t>
  </si>
  <si>
    <t>55459-0143</t>
  </si>
  <si>
    <t>RLI Insurance Co.</t>
  </si>
  <si>
    <t>9025 North Lindbergh Drive</t>
  </si>
  <si>
    <t>Peoria</t>
  </si>
  <si>
    <t>61615-1431</t>
  </si>
  <si>
    <t>RSUI Indemnity Co.</t>
  </si>
  <si>
    <t>945 East Paces Ferry Road</t>
  </si>
  <si>
    <t>Residual Markets T-16</t>
  </si>
  <si>
    <t>Safeco Insurance Group</t>
  </si>
  <si>
    <t>Statutory Acctg. Dept.</t>
  </si>
  <si>
    <t>Scottsdale Indemnity Company</t>
  </si>
  <si>
    <t>Security National Ins. Co.</t>
  </si>
  <si>
    <t>12790 Merit Drive</t>
  </si>
  <si>
    <t>Seneca Insurance Co.</t>
  </si>
  <si>
    <t>160 Water St. - 16th Fl</t>
  </si>
  <si>
    <t>10038-4922</t>
  </si>
  <si>
    <t>SentinelInsurance Co, LTD</t>
  </si>
  <si>
    <t>One Hartford Plaza</t>
  </si>
  <si>
    <t>Trisha Steines</t>
  </si>
  <si>
    <t>Sentry Insurance A Mutual Co.</t>
  </si>
  <si>
    <t>1800 N. Point Dr.</t>
  </si>
  <si>
    <t>Stevens Point</t>
  </si>
  <si>
    <t>54481-1283</t>
  </si>
  <si>
    <t>Sentry Select Ins. Co.</t>
  </si>
  <si>
    <t>Monterey</t>
  </si>
  <si>
    <t>Sompo Japan Ins. Co. of America</t>
  </si>
  <si>
    <t>225 Liberty</t>
  </si>
  <si>
    <t>10281-1058</t>
  </si>
  <si>
    <t>Southern Insurance Co.</t>
  </si>
  <si>
    <t>5525 LBJ Freeway</t>
  </si>
  <si>
    <t>75240-6241</t>
  </si>
  <si>
    <t>Gale Grundhauser</t>
  </si>
  <si>
    <t>St. Paul Fire &amp; Marine Ins. Co.</t>
  </si>
  <si>
    <t>385 Washington St. NB09N</t>
  </si>
  <si>
    <t>St. Paul Guardian Ins. Co.</t>
  </si>
  <si>
    <t>St. Paul Mercury Ins. Co.</t>
  </si>
  <si>
    <t>Standard Casualty Company</t>
  </si>
  <si>
    <t>100 Northwoods Drive</t>
  </si>
  <si>
    <t>New Braunfels</t>
  </si>
  <si>
    <t>78132-3815</t>
  </si>
  <si>
    <t>Standard Fire Insurance Co,</t>
  </si>
  <si>
    <t>Standard Guaranty Ins. Co.</t>
  </si>
  <si>
    <t>260 Interstate North Circle NW</t>
  </si>
  <si>
    <t>30339-2111</t>
  </si>
  <si>
    <t>Financial Reptg. Dept.</t>
  </si>
  <si>
    <t>Star Insurance Co.</t>
  </si>
  <si>
    <t>26255 American Drive</t>
  </si>
  <si>
    <t>48034-6112</t>
  </si>
  <si>
    <t>Starnet Insurance Co.</t>
  </si>
  <si>
    <t>475 Steamboat Road</t>
  </si>
  <si>
    <t>Greenwich</t>
  </si>
  <si>
    <t>06830-0000</t>
  </si>
  <si>
    <t>Director Fin. Statements</t>
  </si>
  <si>
    <t>State Farm Insurance Cos.</t>
  </si>
  <si>
    <t>One State Farm Plaza</t>
  </si>
  <si>
    <t>Bloomington</t>
  </si>
  <si>
    <t>61710-0001</t>
  </si>
  <si>
    <t>T.H.E.Insurance Co.</t>
  </si>
  <si>
    <t>10451 Gulf Blvd.</t>
  </si>
  <si>
    <t>Treasurer Island</t>
  </si>
  <si>
    <t>P &amp; C Statistics Dept.</t>
  </si>
  <si>
    <t>Teachers Insurance Co.</t>
  </si>
  <si>
    <t>The Cincinnati Indemnity Co.</t>
  </si>
  <si>
    <t>6200 South Gilmore Road</t>
  </si>
  <si>
    <t>Bureau Reporting Dept.</t>
  </si>
  <si>
    <t>Tokio Marine &amp; Fire Ins. Co.</t>
  </si>
  <si>
    <t>230 Park Avenue</t>
  </si>
  <si>
    <t>Transguard Insurance Co. of America</t>
  </si>
  <si>
    <t>215 Shuman Blvd., Ste 400</t>
  </si>
  <si>
    <t>Naperville</t>
  </si>
  <si>
    <t>Transportation Ins. Co,</t>
  </si>
  <si>
    <t>CL Alt Mkt-Pools &amp; Asso. 7CR</t>
  </si>
  <si>
    <t>Travelers Casualty Ins. Co. of Amer.</t>
  </si>
  <si>
    <t>06183-7050</t>
  </si>
  <si>
    <t>Travelers Commercial Insurance Co.</t>
  </si>
  <si>
    <t>Travelers Home &amp; Marine Ins. Co.</t>
  </si>
  <si>
    <t>Onw Tower Square</t>
  </si>
  <si>
    <t>Travelers Ind Co. of Connecticut</t>
  </si>
  <si>
    <t>Travelers Indemnity Co,</t>
  </si>
  <si>
    <t>Travelers Indemnity Co. of America</t>
  </si>
  <si>
    <t>Travelers Prop Cas Co of America</t>
  </si>
  <si>
    <t>Truck Insurance Exchange</t>
  </si>
  <si>
    <t>Trumbull Insurance Company</t>
  </si>
  <si>
    <t>06155-0001</t>
  </si>
  <si>
    <t>Twin City Fire Ins.Co.</t>
  </si>
  <si>
    <t>Union Insurance Co.</t>
  </si>
  <si>
    <t>3641 Village Drive</t>
  </si>
  <si>
    <t>Lincoln</t>
  </si>
  <si>
    <t>United Fire &amp; Casualty Co.</t>
  </si>
  <si>
    <t>P O Box 73909</t>
  </si>
  <si>
    <t>Cedar Rapids</t>
  </si>
  <si>
    <t>52407-3909</t>
  </si>
  <si>
    <t>United Services Automobile Asso</t>
  </si>
  <si>
    <t>United States Fire Ins. Co,.</t>
  </si>
  <si>
    <t>07962-0000</t>
  </si>
  <si>
    <t>United States Liability Ins. Co.</t>
  </si>
  <si>
    <t>P O Box 6700</t>
  </si>
  <si>
    <t>Wayne</t>
  </si>
  <si>
    <t>19087-2191</t>
  </si>
  <si>
    <t>Financial Reporting Dept.</t>
  </si>
  <si>
    <t>Unitrin Property &amp; Casualty Group</t>
  </si>
  <si>
    <t>P O Box 655028</t>
  </si>
  <si>
    <t>75265-5028</t>
  </si>
  <si>
    <t>Universal Underwriters of TX Ins. Co.</t>
  </si>
  <si>
    <t>6900 N Dallas Parkway #800</t>
  </si>
  <si>
    <t>Plano</t>
  </si>
  <si>
    <t>Universal Underwriters Ins. Co.</t>
  </si>
  <si>
    <t>7045 College Blvd.</t>
  </si>
  <si>
    <t>Overland Park</t>
  </si>
  <si>
    <t>Insurance Plans, F3W V. Faye Hall</t>
  </si>
  <si>
    <t>USAA General Indemnity Company</t>
  </si>
  <si>
    <t>78288-0479</t>
  </si>
  <si>
    <t>USAA-Corise Morrison</t>
  </si>
  <si>
    <t>Valley Forge Ins. Co.</t>
  </si>
  <si>
    <t>Vanliner Insurance Company</t>
  </si>
  <si>
    <t>One Premier Drive</t>
  </si>
  <si>
    <t>St. Louis</t>
  </si>
  <si>
    <t>Vigilant Ins. Co,</t>
  </si>
  <si>
    <t>07059-0000</t>
  </si>
  <si>
    <t>54401-7881</t>
  </si>
  <si>
    <t>Wausau Underwriting Ins. Co,.</t>
  </si>
  <si>
    <t>Wesco Insurance Co.</t>
  </si>
  <si>
    <t>874 Walker Road, Suite C</t>
  </si>
  <si>
    <t>Dover</t>
  </si>
  <si>
    <t>West America Insurance Co,</t>
  </si>
  <si>
    <t>Statistical Department</t>
  </si>
  <si>
    <t>Western Agricultural Insurance Co.</t>
  </si>
  <si>
    <t>50266-5604</t>
  </si>
  <si>
    <t>Western Mutual Insurance Co.</t>
  </si>
  <si>
    <t>27489 West Agoura Road</t>
  </si>
  <si>
    <t>Agoura Hills</t>
  </si>
  <si>
    <t>Westfield Insurance Co.</t>
  </si>
  <si>
    <t>P O Box 5001</t>
  </si>
  <si>
    <t>Westfield Center</t>
  </si>
  <si>
    <t>44251-5001</t>
  </si>
  <si>
    <t>Westport Insurance Corp.</t>
  </si>
  <si>
    <t>237 East High St.</t>
  </si>
  <si>
    <t>Jefferson City</t>
  </si>
  <si>
    <t>XL Insurance America, Inc.</t>
  </si>
  <si>
    <t>Seaview House, 70 Seaview Avenue</t>
  </si>
  <si>
    <t>Stanford</t>
  </si>
  <si>
    <t>XL Specialty Ins. Co.</t>
  </si>
  <si>
    <t>1201 N. Market St. Ste 501</t>
  </si>
  <si>
    <t>Zurich American Group</t>
  </si>
  <si>
    <t>Zurich American Ins. Co of Illinois</t>
  </si>
  <si>
    <t>Grand Total</t>
  </si>
  <si>
    <t>AIG Property Casualty Co.</t>
  </si>
  <si>
    <t>175 Walter St., 18th Floor</t>
  </si>
  <si>
    <t>Harco National Insurance Co.</t>
  </si>
  <si>
    <t>702  Oberlin Road</t>
  </si>
  <si>
    <t>27605-0800</t>
  </si>
  <si>
    <t>Statitory Acctg. Dept</t>
  </si>
  <si>
    <t>Stillwater Insurance Co.</t>
  </si>
  <si>
    <t>P O Box 45126</t>
  </si>
  <si>
    <t>Jacksonville</t>
  </si>
  <si>
    <t>32232-5126</t>
  </si>
  <si>
    <t>Verlan Fire Insurance Co. MD</t>
  </si>
  <si>
    <t>LAST NAME</t>
  </si>
  <si>
    <t>PERCENT</t>
  </si>
  <si>
    <t>FIRE</t>
  </si>
  <si>
    <t>ALLIED</t>
  </si>
  <si>
    <t>COMMERCIAL</t>
  </si>
  <si>
    <t>FIRE DIV</t>
  </si>
  <si>
    <t>ALLIED DIV</t>
  </si>
  <si>
    <t>HO DIV</t>
  </si>
  <si>
    <t>COMM. DIV</t>
  </si>
  <si>
    <t>FARM</t>
  </si>
  <si>
    <t>CROP HAIL</t>
  </si>
  <si>
    <t>GLASS</t>
  </si>
  <si>
    <t>COMPANY TOTAL</t>
  </si>
  <si>
    <t>HO 85% ADJ</t>
  </si>
  <si>
    <t>Homeowners</t>
  </si>
  <si>
    <t>Allied World Specialty Ins. Co.</t>
  </si>
  <si>
    <t>2711 Centerville Road</t>
  </si>
  <si>
    <t>Allstate Vehicle &amp; Property Ins. Co.</t>
  </si>
  <si>
    <t>2775 Sanders Road</t>
  </si>
  <si>
    <t>American Select Ins. Co</t>
  </si>
  <si>
    <t>Anchor Specialty Ins. Co.</t>
  </si>
  <si>
    <t>505 Orleans Suite 400</t>
  </si>
  <si>
    <t>BITCO General Ins. Corp.</t>
  </si>
  <si>
    <t>BITCO National Ins. Co.</t>
  </si>
  <si>
    <t>Eagle W Insurance Co.</t>
  </si>
  <si>
    <t>2300 Garden Road</t>
  </si>
  <si>
    <t>Falls Lake National Insurance Co.</t>
  </si>
  <si>
    <t>6131 Falls of Neuse Road Ste 306</t>
  </si>
  <si>
    <t>Hiscox Insurance Co. Inc.</t>
  </si>
  <si>
    <t>104 S. Michigan Avenue, Ste 600</t>
  </si>
  <si>
    <t>Illinois National Insurance Co.</t>
  </si>
  <si>
    <t>175 Water Street, 18th Flr</t>
  </si>
  <si>
    <t>National Fire &amp; Indemnity Exchange</t>
  </si>
  <si>
    <t>P O Box 39903</t>
  </si>
  <si>
    <t>Starr Indemnity &amp; Liability Co.</t>
  </si>
  <si>
    <t>399 Park Avenue, 8th Flr</t>
  </si>
  <si>
    <t>State National Insurance Co. Inc.</t>
  </si>
  <si>
    <t>1900 L Don Dodson Drive</t>
  </si>
  <si>
    <t>Bedford</t>
  </si>
  <si>
    <t>Tri State Insurance Co. of MN</t>
  </si>
  <si>
    <t>P O Box 1594</t>
  </si>
  <si>
    <t>50306-1594</t>
  </si>
  <si>
    <t>Westchester Fire Insurance Co,</t>
  </si>
  <si>
    <t>426 Walnut St.</t>
  </si>
  <si>
    <t>Westfield National Insurance Co.</t>
  </si>
  <si>
    <t>Allied World Insurance Company</t>
  </si>
  <si>
    <t>14 Centre Street</t>
  </si>
  <si>
    <t>Concord</t>
  </si>
  <si>
    <t>American Strategic Ins. Crop.</t>
  </si>
  <si>
    <t>1 ASI Way</t>
  </si>
  <si>
    <t>St. Petersburg</t>
  </si>
  <si>
    <t>Crestbrook Insurance Co.</t>
  </si>
  <si>
    <t>One West Nationwide Blvd.</t>
  </si>
  <si>
    <t>43215-2220</t>
  </si>
  <si>
    <t>Berkshire Hathaway Specialty Ins. Co.</t>
  </si>
  <si>
    <t>3024 Harney St.</t>
  </si>
  <si>
    <t>Esusrance Insurance Co.</t>
  </si>
  <si>
    <t>4005 Felland Road</t>
  </si>
  <si>
    <t>Firemens Ins. Co. of Washington DC</t>
  </si>
  <si>
    <t>4820 Lake Brook Drive</t>
  </si>
  <si>
    <t>23060-9233</t>
  </si>
  <si>
    <t>Midvale Indemnity Co.</t>
  </si>
  <si>
    <t>6000 American Parkway</t>
  </si>
  <si>
    <t>53780-00001</t>
  </si>
  <si>
    <t>National Insterstate Ins. Co.</t>
  </si>
  <si>
    <t>3250 Interstate Drive</t>
  </si>
  <si>
    <t>Richfield</t>
  </si>
  <si>
    <t>44286-9000</t>
  </si>
  <si>
    <t>Pennsulvania Manufacturers Ind. Co.</t>
  </si>
  <si>
    <t>Rural Trust Insurance Co.</t>
  </si>
  <si>
    <t>1999 Bryan Street Suite 900</t>
  </si>
  <si>
    <t xml:space="preserve"> Dallas</t>
  </si>
  <si>
    <t>Sirius America Insurance Co.</t>
  </si>
  <si>
    <t>140 Broadway, 32nd Flr</t>
  </si>
  <si>
    <t>10005-1108</t>
  </si>
  <si>
    <t>Technology Insurance Co. Inc.</t>
  </si>
  <si>
    <t>98 Spit Brook Rd. Ste 402</t>
  </si>
  <si>
    <t>Nashua</t>
  </si>
  <si>
    <t>TNUS Insurance Co.</t>
  </si>
  <si>
    <t>10169-0005</t>
  </si>
  <si>
    <t xml:space="preserve">                             </t>
  </si>
  <si>
    <t>Homesite Insurance Co.</t>
  </si>
  <si>
    <t xml:space="preserve">P O Box 7500 </t>
  </si>
  <si>
    <t>02919-0750</t>
  </si>
  <si>
    <t>Wright National Flood Ins. Co.</t>
  </si>
  <si>
    <t>801 94th Avenue N, Ste 110</t>
  </si>
  <si>
    <t>Progressive Northern Ins. Co.</t>
  </si>
  <si>
    <t>P O Box 89490</t>
  </si>
  <si>
    <t>Cleveland</t>
  </si>
  <si>
    <t>44101-6490</t>
  </si>
  <si>
    <t>Spinnaker Insurance Co.</t>
  </si>
  <si>
    <t>221 Main Street, Ste 2</t>
  </si>
  <si>
    <t xml:space="preserve">Chester </t>
  </si>
  <si>
    <t>Ace Property &amp; Casualty Ins. Co.</t>
  </si>
  <si>
    <t>Allied Ins. Co. of America</t>
  </si>
  <si>
    <t>General US Branch</t>
  </si>
  <si>
    <t>7 WTC, 250 Greenwich Street</t>
  </si>
  <si>
    <t>Integon National Insurance Co.</t>
  </si>
  <si>
    <t>P O Box 3199</t>
  </si>
  <si>
    <t>Winston Salem</t>
  </si>
  <si>
    <t>27102-3199</t>
  </si>
  <si>
    <t>Midwest Faily Mutual Insurance Co.</t>
  </si>
  <si>
    <t>P O Box 9425</t>
  </si>
  <si>
    <t>55440-9425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</si>
</sst>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0.0000%"/>
  </numFmts>
  <fonts count="13" x14ac:knownFonts="1">
    <font>
      <sz val="11"/>
      <color theme="1"/>
      <name val="Calibri"/>
      <family val="2"/>
      <scheme val="minor"/>
    </font>
    <font>
      <b/>
      <sz val="10"/>
      <name val="Courier"/>
      <family val="3"/>
    </font>
    <font>
      <sz val="10"/>
      <name val="Courier"/>
      <family val="3"/>
    </font>
    <font>
      <sz val="10"/>
      <color indexed="10"/>
      <name val="Courier"/>
      <family val="3"/>
    </font>
    <font>
      <i/>
      <sz val="10"/>
      <name val="Courier"/>
      <family val="3"/>
    </font>
    <font>
      <sz val="10"/>
      <color rgb="FFFF0000"/>
      <name val="Courier"/>
      <family val="3"/>
    </font>
    <font>
      <sz val="11"/>
      <color theme="1"/>
      <name val="Courier"/>
      <family val="3"/>
    </font>
    <font>
      <sz val="11"/>
      <color rgb="FF000000"/>
      <name val="Courier"/>
      <family val="3"/>
    </font>
    <font>
      <b/>
      <sz val="11"/>
      <color theme="1"/>
      <name val="Courier"/>
      <family val="3"/>
    </font>
    <font>
      <sz val="11"/>
      <color rgb="FF000000"/>
      <name val="Calibri"/>
      <family val="2"/>
    </font>
    <font>
      <sz val="11"/>
      <name val="Courier"/>
      <family val="3"/>
    </font>
    <font>
      <sz val="11"/>
      <color rgb="FFFF0000"/>
      <name val="Courier"/>
      <family val="3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38" fontId="1" fillId="0" borderId="0" xfId="0" applyNumberFormat="1" applyFont="1" applyBorder="1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4" fillId="0" borderId="0" xfId="0" applyFont="1" applyBorder="1" applyAlignment="1" applyProtection="1">
      <alignment horizontal="left"/>
    </xf>
    <xf numFmtId="0" fontId="5" fillId="0" borderId="0" xfId="0" applyFont="1" applyBorder="1"/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38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38" fontId="2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right"/>
    </xf>
    <xf numFmtId="38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3" fontId="6" fillId="0" borderId="0" xfId="0" applyNumberFormat="1" applyFont="1" applyBorder="1"/>
    <xf numFmtId="0" fontId="7" fillId="0" borderId="0" xfId="0" applyFont="1" applyFill="1" applyBorder="1" applyAlignment="1" applyProtection="1">
      <alignment vertical="center" wrapText="1"/>
    </xf>
    <xf numFmtId="4" fontId="6" fillId="0" borderId="0" xfId="0" applyNumberFormat="1" applyFont="1" applyBorder="1"/>
    <xf numFmtId="38" fontId="2" fillId="0" borderId="0" xfId="0" applyNumberFormat="1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38" fontId="2" fillId="0" borderId="0" xfId="0" applyNumberFormat="1" applyFont="1" applyFill="1" applyBorder="1" applyAlignment="1">
      <alignment horizontal="right"/>
    </xf>
    <xf numFmtId="38" fontId="3" fillId="0" borderId="0" xfId="0" applyNumberFormat="1" applyFont="1" applyBorder="1" applyAlignment="1">
      <alignment horizontal="right"/>
    </xf>
    <xf numFmtId="38" fontId="5" fillId="0" borderId="0" xfId="0" applyNumberFormat="1" applyFont="1" applyBorder="1" applyAlignment="1">
      <alignment horizontal="right"/>
    </xf>
    <xf numFmtId="38" fontId="6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Alignment="1">
      <alignment horizontal="left"/>
    </xf>
    <xf numFmtId="1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8" fontId="8" fillId="0" borderId="0" xfId="0" applyNumberFormat="1" applyFont="1" applyAlignment="1">
      <alignment horizontal="right"/>
    </xf>
    <xf numFmtId="38" fontId="10" fillId="0" borderId="0" xfId="0" applyNumberFormat="1" applyFont="1" applyBorder="1" applyAlignment="1">
      <alignment horizontal="right"/>
    </xf>
    <xf numFmtId="0" fontId="10" fillId="0" borderId="0" xfId="0" applyFont="1" applyBorder="1"/>
    <xf numFmtId="1" fontId="5" fillId="0" borderId="0" xfId="0" applyNumberFormat="1" applyFont="1" applyBorder="1" applyAlignment="1">
      <alignment horizontal="left"/>
    </xf>
    <xf numFmtId="0" fontId="5" fillId="0" borderId="0" xfId="0" applyFont="1" applyBorder="1" applyAlignment="1" applyProtection="1">
      <alignment horizontal="left"/>
    </xf>
    <xf numFmtId="38" fontId="11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2" fillId="0" borderId="1" xfId="0" applyFont="1" applyBorder="1" applyAlignment="1" applyProtection="1">
      <alignment horizontal="left"/>
    </xf>
    <xf numFmtId="0" fontId="9" fillId="0" borderId="0" xfId="0" applyFont="1" applyFill="1" applyBorder="1" applyAlignment="1" applyProtection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38" fontId="1" fillId="2" borderId="0" xfId="0" applyNumberFormat="1" applyFont="1" applyFill="1" applyBorder="1" applyAlignment="1">
      <alignment horizontal="right"/>
    </xf>
    <xf numFmtId="1" fontId="1" fillId="2" borderId="0" xfId="0" applyNumberFormat="1" applyFont="1" applyFill="1" applyBorder="1" applyAlignment="1">
      <alignment horizontal="left"/>
    </xf>
    <xf numFmtId="38" fontId="1" fillId="3" borderId="0" xfId="0" applyNumberFormat="1" applyFont="1" applyFill="1" applyBorder="1" applyAlignment="1">
      <alignment horizontal="right"/>
    </xf>
    <xf numFmtId="0" fontId="12" fillId="0" borderId="1" xfId="0" applyFont="1" applyFill="1" applyBorder="1" applyAlignment="1" applyProtection="1">
      <alignment vertical="center" wrapText="1"/>
    </xf>
    <xf numFmtId="164" fontId="1" fillId="2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7"/>
  <sheetViews>
    <sheetView tabSelected="1" workbookViewId="0">
      <pane xSplit="2" ySplit="1" topLeftCell="C250" activePane="bottomRight" state="frozen"/>
      <selection pane="topRight" activeCell="C1" sqref="C1"/>
      <selection pane="bottomLeft" activeCell="A2" sqref="A2"/>
      <selection pane="bottomRight" activeCell="I297" sqref="I297"/>
    </sheetView>
  </sheetViews>
  <sheetFormatPr defaultRowHeight="12" x14ac:dyDescent="0.15"/>
  <cols>
    <col min="1" max="1" width="9.140625" style="37" bestFit="1" customWidth="1"/>
    <col min="2" max="2" width="44.42578125" style="22" bestFit="1" customWidth="1"/>
    <col min="3" max="3" width="39.7109375" style="22" bestFit="1" customWidth="1"/>
    <col min="4" max="4" width="42.140625" style="22" bestFit="1" customWidth="1"/>
    <col min="5" max="5" width="19.5703125" style="22" bestFit="1" customWidth="1"/>
    <col min="6" max="6" width="4.140625" style="22" bestFit="1" customWidth="1"/>
    <col min="7" max="7" width="12.42578125" style="22" bestFit="1" customWidth="1"/>
    <col min="8" max="8" width="13" style="63" bestFit="1" customWidth="1"/>
    <col min="9" max="9" width="19.7109375" style="32" bestFit="1" customWidth="1"/>
    <col min="10" max="10" width="23.140625" style="32" bestFit="1" customWidth="1"/>
    <col min="11" max="12" width="21" style="32" bestFit="1" customWidth="1"/>
    <col min="13" max="14" width="17" style="32" customWidth="1"/>
    <col min="15" max="15" width="19.7109375" style="32" customWidth="1"/>
    <col min="16" max="16" width="17" style="32" customWidth="1"/>
    <col min="17" max="17" width="7.85546875" style="32" customWidth="1"/>
    <col min="18" max="18" width="15.7109375" style="32" customWidth="1"/>
    <col min="19" max="20" width="7.85546875" style="32" bestFit="1" customWidth="1"/>
    <col min="21" max="22" width="22.42578125" style="58" bestFit="1" customWidth="1"/>
    <col min="23" max="16384" width="9.140625" style="22"/>
  </cols>
  <sheetData>
    <row r="1" spans="1:26" s="23" customFormat="1" x14ac:dyDescent="0.15">
      <c r="A1" s="51" t="s">
        <v>0</v>
      </c>
      <c r="B1" s="49" t="s">
        <v>1</v>
      </c>
      <c r="C1" s="49" t="s">
        <v>739</v>
      </c>
      <c r="D1" s="49" t="s">
        <v>2</v>
      </c>
      <c r="E1" s="49" t="s">
        <v>3</v>
      </c>
      <c r="F1" s="49" t="s">
        <v>4</v>
      </c>
      <c r="G1" s="49" t="s">
        <v>5</v>
      </c>
      <c r="H1" s="59" t="s">
        <v>740</v>
      </c>
      <c r="I1" s="50" t="s">
        <v>741</v>
      </c>
      <c r="J1" s="50" t="s">
        <v>742</v>
      </c>
      <c r="K1" s="52" t="s">
        <v>753</v>
      </c>
      <c r="L1" s="50" t="s">
        <v>743</v>
      </c>
      <c r="M1" s="50" t="s">
        <v>744</v>
      </c>
      <c r="N1" s="50" t="s">
        <v>745</v>
      </c>
      <c r="O1" s="50" t="s">
        <v>746</v>
      </c>
      <c r="P1" s="50" t="s">
        <v>747</v>
      </c>
      <c r="Q1" s="50" t="s">
        <v>748</v>
      </c>
      <c r="R1" s="50" t="s">
        <v>749</v>
      </c>
      <c r="S1" s="50" t="s">
        <v>750</v>
      </c>
      <c r="T1" s="50"/>
      <c r="U1" s="54" t="s">
        <v>751</v>
      </c>
      <c r="V1" s="55" t="s">
        <v>752</v>
      </c>
      <c r="Z1" s="5"/>
    </row>
    <row r="2" spans="1:26" s="5" customFormat="1" x14ac:dyDescent="0.15">
      <c r="A2" s="33">
        <v>31325</v>
      </c>
      <c r="B2" s="1" t="s">
        <v>7</v>
      </c>
      <c r="C2" s="1" t="s">
        <v>6</v>
      </c>
      <c r="D2" s="1" t="s">
        <v>8</v>
      </c>
      <c r="E2" s="1" t="s">
        <v>9</v>
      </c>
      <c r="F2" s="1" t="s">
        <v>10</v>
      </c>
      <c r="G2" s="2" t="s">
        <v>11</v>
      </c>
      <c r="H2" s="60">
        <f>(U2/$K$284)</f>
        <v>1.279408533213158E-3</v>
      </c>
      <c r="I2" s="27">
        <v>5538</v>
      </c>
      <c r="J2" s="27">
        <v>10903</v>
      </c>
      <c r="K2" s="28"/>
      <c r="L2" s="27">
        <v>804392</v>
      </c>
      <c r="M2" s="3"/>
      <c r="N2" s="3"/>
      <c r="O2" s="3"/>
      <c r="P2" s="3"/>
      <c r="Q2" s="3"/>
      <c r="R2" s="3"/>
      <c r="S2" s="3"/>
      <c r="T2" s="3"/>
      <c r="U2" s="55">
        <f>SUM(I2:J2,L2:N2,P2:T2,V2)</f>
        <v>820833</v>
      </c>
      <c r="V2" s="56">
        <f>(K2+O2)*0.85</f>
        <v>0</v>
      </c>
      <c r="W2" s="23"/>
      <c r="X2" s="23"/>
      <c r="Y2" s="23"/>
      <c r="Z2" s="23"/>
    </row>
    <row r="3" spans="1:26" s="23" customFormat="1" x14ac:dyDescent="0.15">
      <c r="A3" s="33">
        <v>22667</v>
      </c>
      <c r="B3" s="1" t="s">
        <v>13</v>
      </c>
      <c r="C3" s="1" t="s">
        <v>12</v>
      </c>
      <c r="D3" s="1" t="s">
        <v>14</v>
      </c>
      <c r="E3" s="1" t="s">
        <v>15</v>
      </c>
      <c r="F3" s="1" t="s">
        <v>16</v>
      </c>
      <c r="G3" s="2">
        <v>19106</v>
      </c>
      <c r="H3" s="60">
        <f t="shared" ref="H3:H66" si="0">(U3/$K$284)</f>
        <v>4.7522071630389778E-3</v>
      </c>
      <c r="I3" s="27">
        <v>2318</v>
      </c>
      <c r="J3" s="27">
        <v>65193</v>
      </c>
      <c r="K3" s="28">
        <v>-77848</v>
      </c>
      <c r="L3" s="27">
        <v>3047544</v>
      </c>
      <c r="M3" s="3"/>
      <c r="N3" s="3"/>
      <c r="O3" s="3"/>
      <c r="P3" s="3"/>
      <c r="Q3" s="3"/>
      <c r="R3" s="3"/>
      <c r="S3" s="3"/>
      <c r="T3" s="28"/>
      <c r="U3" s="55">
        <f t="shared" ref="U3:U66" si="1">SUM(I3:J3,L3:N3,P3:T3,V3)</f>
        <v>3048884.2</v>
      </c>
      <c r="V3" s="56">
        <f t="shared" ref="V3:V66" si="2">(K3+O3)*0.85</f>
        <v>-66170.8</v>
      </c>
      <c r="W3" s="24"/>
    </row>
    <row r="4" spans="1:26" s="23" customFormat="1" x14ac:dyDescent="0.15">
      <c r="A4" s="33">
        <v>20699</v>
      </c>
      <c r="B4" s="1" t="s">
        <v>832</v>
      </c>
      <c r="C4" s="1" t="s">
        <v>12</v>
      </c>
      <c r="D4" s="1" t="s">
        <v>200</v>
      </c>
      <c r="E4" s="1" t="s">
        <v>15</v>
      </c>
      <c r="F4" s="1" t="s">
        <v>16</v>
      </c>
      <c r="G4" s="2">
        <v>19106</v>
      </c>
      <c r="H4" s="60">
        <f t="shared" si="0"/>
        <v>6.2502704182029274E-7</v>
      </c>
      <c r="I4" s="27"/>
      <c r="J4" s="27"/>
      <c r="K4" s="28"/>
      <c r="L4" s="27">
        <v>401</v>
      </c>
      <c r="M4" s="3"/>
      <c r="N4" s="3"/>
      <c r="O4" s="3"/>
      <c r="P4" s="3"/>
      <c r="Q4" s="3"/>
      <c r="R4" s="3"/>
      <c r="S4" s="3"/>
      <c r="T4" s="28"/>
      <c r="U4" s="55">
        <f t="shared" si="1"/>
        <v>401</v>
      </c>
      <c r="V4" s="56">
        <f t="shared" si="2"/>
        <v>0</v>
      </c>
      <c r="W4" s="24"/>
    </row>
    <row r="5" spans="1:26" s="23" customFormat="1" x14ac:dyDescent="0.15">
      <c r="A5" s="33">
        <v>14184</v>
      </c>
      <c r="B5" s="4" t="s">
        <v>18</v>
      </c>
      <c r="C5" s="4" t="s">
        <v>17</v>
      </c>
      <c r="D5" s="4" t="s">
        <v>19</v>
      </c>
      <c r="E5" s="4" t="s">
        <v>20</v>
      </c>
      <c r="F5" s="4" t="s">
        <v>21</v>
      </c>
      <c r="G5" s="4">
        <v>53081</v>
      </c>
      <c r="H5" s="60">
        <f t="shared" si="0"/>
        <v>6.0109076619142008E-3</v>
      </c>
      <c r="I5" s="27">
        <v>323377</v>
      </c>
      <c r="J5" s="27">
        <v>398846</v>
      </c>
      <c r="K5" s="28">
        <v>2201510</v>
      </c>
      <c r="L5" s="27">
        <v>1262925</v>
      </c>
      <c r="M5" s="28"/>
      <c r="N5" s="28"/>
      <c r="O5" s="28"/>
      <c r="P5" s="28"/>
      <c r="Q5" s="28"/>
      <c r="R5" s="28"/>
      <c r="S5" s="28"/>
      <c r="T5" s="28"/>
      <c r="U5" s="55">
        <f t="shared" si="1"/>
        <v>3856431.5</v>
      </c>
      <c r="V5" s="56">
        <f t="shared" si="2"/>
        <v>1871283.5</v>
      </c>
    </row>
    <row r="6" spans="1:26" s="23" customFormat="1" x14ac:dyDescent="0.15">
      <c r="A6" s="34">
        <v>10014</v>
      </c>
      <c r="B6" s="6" t="s">
        <v>27</v>
      </c>
      <c r="C6" s="5" t="s">
        <v>6</v>
      </c>
      <c r="D6" s="6" t="s">
        <v>821</v>
      </c>
      <c r="E6" s="6" t="s">
        <v>29</v>
      </c>
      <c r="F6" s="6" t="s">
        <v>30</v>
      </c>
      <c r="G6" s="7" t="s">
        <v>822</v>
      </c>
      <c r="H6" s="60">
        <f t="shared" si="0"/>
        <v>1.2852021130496819E-3</v>
      </c>
      <c r="I6" s="29"/>
      <c r="J6" s="29">
        <v>506056</v>
      </c>
      <c r="K6" s="29"/>
      <c r="L6" s="29">
        <v>318494</v>
      </c>
      <c r="M6" s="29"/>
      <c r="N6" s="29"/>
      <c r="O6" s="29"/>
      <c r="P6" s="29"/>
      <c r="Q6" s="29"/>
      <c r="R6" s="29"/>
      <c r="S6" s="29"/>
      <c r="T6" s="29"/>
      <c r="U6" s="55">
        <f t="shared" si="1"/>
        <v>824550</v>
      </c>
      <c r="V6" s="56">
        <f t="shared" si="2"/>
        <v>0</v>
      </c>
    </row>
    <row r="7" spans="1:26" s="44" customFormat="1" x14ac:dyDescent="0.15">
      <c r="A7" s="33">
        <v>33898</v>
      </c>
      <c r="B7" s="4" t="s">
        <v>22</v>
      </c>
      <c r="C7" s="4" t="s">
        <v>17</v>
      </c>
      <c r="D7" s="4" t="s">
        <v>23</v>
      </c>
      <c r="E7" s="4" t="s">
        <v>24</v>
      </c>
      <c r="F7" s="4" t="s">
        <v>16</v>
      </c>
      <c r="G7" s="4" t="s">
        <v>25</v>
      </c>
      <c r="H7" s="60">
        <f t="shared" si="0"/>
        <v>2.5872066986949315E-5</v>
      </c>
      <c r="I7" s="27"/>
      <c r="J7" s="27"/>
      <c r="K7" s="28">
        <v>19528</v>
      </c>
      <c r="L7" s="27" t="s">
        <v>202</v>
      </c>
      <c r="M7" s="28"/>
      <c r="N7" s="28"/>
      <c r="O7" s="28"/>
      <c r="P7" s="28"/>
      <c r="Q7" s="28"/>
      <c r="R7" s="28"/>
      <c r="S7" s="28"/>
      <c r="T7" s="28"/>
      <c r="U7" s="55">
        <f t="shared" si="1"/>
        <v>16598.8</v>
      </c>
      <c r="V7" s="56">
        <f t="shared" si="2"/>
        <v>16598.8</v>
      </c>
      <c r="W7" s="23"/>
      <c r="X7" s="23"/>
      <c r="Y7" s="23"/>
      <c r="Z7" s="23"/>
    </row>
    <row r="8" spans="1:26" s="23" customFormat="1" x14ac:dyDescent="0.15">
      <c r="A8" s="34">
        <v>22837</v>
      </c>
      <c r="B8" s="6" t="s">
        <v>33</v>
      </c>
      <c r="C8" s="5" t="s">
        <v>32</v>
      </c>
      <c r="D8" s="6" t="s">
        <v>34</v>
      </c>
      <c r="E8" s="6" t="s">
        <v>35</v>
      </c>
      <c r="F8" s="6" t="s">
        <v>36</v>
      </c>
      <c r="G8" s="7">
        <v>60603</v>
      </c>
      <c r="H8" s="60">
        <f t="shared" si="0"/>
        <v>7.6306293913601625E-5</v>
      </c>
      <c r="I8" s="29"/>
      <c r="J8" s="29"/>
      <c r="K8" s="29"/>
      <c r="L8" s="29">
        <v>48956</v>
      </c>
      <c r="M8" s="29"/>
      <c r="N8" s="29"/>
      <c r="O8" s="29"/>
      <c r="P8" s="29"/>
      <c r="Q8" s="29"/>
      <c r="R8" s="29"/>
      <c r="S8" s="29"/>
      <c r="T8" s="29"/>
      <c r="U8" s="55">
        <f t="shared" si="1"/>
        <v>48956</v>
      </c>
      <c r="V8" s="56">
        <f t="shared" si="2"/>
        <v>0</v>
      </c>
    </row>
    <row r="9" spans="1:26" s="23" customFormat="1" x14ac:dyDescent="0.15">
      <c r="A9" s="33">
        <v>19402</v>
      </c>
      <c r="B9" s="4" t="s">
        <v>728</v>
      </c>
      <c r="C9" s="4" t="s">
        <v>6</v>
      </c>
      <c r="D9" s="4" t="s">
        <v>729</v>
      </c>
      <c r="E9" s="4" t="s">
        <v>107</v>
      </c>
      <c r="F9" s="4" t="s">
        <v>108</v>
      </c>
      <c r="G9" s="4">
        <v>10038</v>
      </c>
      <c r="H9" s="60">
        <f t="shared" si="0"/>
        <v>2.1906975705194131E-3</v>
      </c>
      <c r="I9" s="27"/>
      <c r="J9" s="27">
        <v>224</v>
      </c>
      <c r="K9" s="28">
        <v>1653255</v>
      </c>
      <c r="L9" s="27"/>
      <c r="M9" s="28"/>
      <c r="N9" s="28"/>
      <c r="O9" s="28"/>
      <c r="P9" s="28"/>
      <c r="Q9" s="28"/>
      <c r="R9" s="28"/>
      <c r="S9" s="28"/>
      <c r="T9" s="28"/>
      <c r="U9" s="55">
        <f t="shared" si="1"/>
        <v>1405490.75</v>
      </c>
      <c r="V9" s="56">
        <f t="shared" si="2"/>
        <v>1405266.75</v>
      </c>
    </row>
    <row r="10" spans="1:26" s="23" customFormat="1" x14ac:dyDescent="0.15">
      <c r="A10" s="33">
        <v>35300</v>
      </c>
      <c r="B10" s="4" t="s">
        <v>38</v>
      </c>
      <c r="C10" s="4" t="s">
        <v>6</v>
      </c>
      <c r="D10" s="4" t="s">
        <v>39</v>
      </c>
      <c r="E10" s="4" t="s">
        <v>40</v>
      </c>
      <c r="F10" s="4" t="s">
        <v>41</v>
      </c>
      <c r="G10" s="4" t="s">
        <v>42</v>
      </c>
      <c r="H10" s="60">
        <f t="shared" si="0"/>
        <v>1.439053844264035E-3</v>
      </c>
      <c r="I10" s="27">
        <v>646049</v>
      </c>
      <c r="J10" s="27">
        <v>277208</v>
      </c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55">
        <f t="shared" si="1"/>
        <v>923257</v>
      </c>
      <c r="V10" s="56">
        <f t="shared" si="2"/>
        <v>0</v>
      </c>
    </row>
    <row r="11" spans="1:26" s="23" customFormat="1" x14ac:dyDescent="0.15">
      <c r="A11" s="33">
        <v>10127</v>
      </c>
      <c r="B11" s="4" t="s">
        <v>833</v>
      </c>
      <c r="C11" s="4" t="s">
        <v>6</v>
      </c>
      <c r="D11" s="4" t="s">
        <v>791</v>
      </c>
      <c r="E11" s="4" t="s">
        <v>104</v>
      </c>
      <c r="F11" s="4" t="s">
        <v>89</v>
      </c>
      <c r="G11" s="4" t="s">
        <v>792</v>
      </c>
      <c r="H11" s="60">
        <f t="shared" si="0"/>
        <v>1.804987693863226E-4</v>
      </c>
      <c r="I11" s="27"/>
      <c r="J11" s="27"/>
      <c r="K11" s="28"/>
      <c r="L11" s="27">
        <v>115803</v>
      </c>
      <c r="M11" s="28"/>
      <c r="N11" s="28"/>
      <c r="O11" s="28"/>
      <c r="P11" s="28"/>
      <c r="Q11" s="28"/>
      <c r="R11" s="28"/>
      <c r="S11" s="28"/>
      <c r="T11" s="28"/>
      <c r="U11" s="55">
        <f t="shared" si="1"/>
        <v>115803</v>
      </c>
      <c r="V11" s="56">
        <f t="shared" si="2"/>
        <v>0</v>
      </c>
    </row>
    <row r="12" spans="1:26" s="8" customFormat="1" x14ac:dyDescent="0.15">
      <c r="A12" s="33">
        <v>42579</v>
      </c>
      <c r="B12" s="1" t="s">
        <v>44</v>
      </c>
      <c r="C12" s="1" t="s">
        <v>43</v>
      </c>
      <c r="D12" s="1" t="s">
        <v>45</v>
      </c>
      <c r="E12" s="1" t="s">
        <v>46</v>
      </c>
      <c r="F12" s="1" t="s">
        <v>37</v>
      </c>
      <c r="G12" s="2" t="s">
        <v>47</v>
      </c>
      <c r="H12" s="60">
        <f t="shared" si="0"/>
        <v>3.6884733288308348E-3</v>
      </c>
      <c r="I12" s="27">
        <v>9423</v>
      </c>
      <c r="J12" s="27">
        <v>24753</v>
      </c>
      <c r="K12" s="28">
        <v>2197846</v>
      </c>
      <c r="L12" s="27">
        <v>464077</v>
      </c>
      <c r="M12" s="28"/>
      <c r="N12" s="28"/>
      <c r="O12" s="28"/>
      <c r="P12" s="28"/>
      <c r="Q12" s="28"/>
      <c r="R12" s="28"/>
      <c r="S12" s="28"/>
      <c r="T12" s="28"/>
      <c r="U12" s="55">
        <f t="shared" si="1"/>
        <v>2366422.0999999996</v>
      </c>
      <c r="V12" s="56">
        <f t="shared" si="2"/>
        <v>1868169.0999999999</v>
      </c>
      <c r="W12" s="23"/>
      <c r="X12" s="23"/>
      <c r="Y12" s="23"/>
      <c r="Z12" s="5"/>
    </row>
    <row r="13" spans="1:26" s="8" customFormat="1" x14ac:dyDescent="0.15">
      <c r="A13" s="33">
        <v>22730</v>
      </c>
      <c r="B13" s="1" t="s">
        <v>784</v>
      </c>
      <c r="C13" s="1" t="s">
        <v>6</v>
      </c>
      <c r="D13" s="1" t="s">
        <v>785</v>
      </c>
      <c r="E13" s="1" t="s">
        <v>786</v>
      </c>
      <c r="F13" s="1" t="s">
        <v>523</v>
      </c>
      <c r="G13" s="2">
        <v>3301</v>
      </c>
      <c r="H13" s="60">
        <f t="shared" si="0"/>
        <v>-2.5484269660253833E-6</v>
      </c>
      <c r="I13" s="27">
        <v>-654</v>
      </c>
      <c r="J13" s="27">
        <v>-981</v>
      </c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55">
        <f t="shared" si="1"/>
        <v>-1635</v>
      </c>
      <c r="V13" s="56">
        <f t="shared" si="2"/>
        <v>0</v>
      </c>
      <c r="W13" s="23"/>
      <c r="X13" s="23"/>
      <c r="Y13" s="23"/>
      <c r="Z13" s="23"/>
    </row>
    <row r="14" spans="1:26" s="8" customFormat="1" x14ac:dyDescent="0.15">
      <c r="A14" s="33">
        <v>16624</v>
      </c>
      <c r="B14" s="1" t="s">
        <v>754</v>
      </c>
      <c r="C14" s="1" t="s">
        <v>6</v>
      </c>
      <c r="D14" s="1" t="s">
        <v>755</v>
      </c>
      <c r="E14" s="1" t="s">
        <v>110</v>
      </c>
      <c r="F14" s="1" t="s">
        <v>111</v>
      </c>
      <c r="G14" s="2">
        <v>19808</v>
      </c>
      <c r="H14" s="60">
        <f t="shared" si="0"/>
        <v>-3.1223296014324451E-5</v>
      </c>
      <c r="I14" s="27">
        <v>3852</v>
      </c>
      <c r="J14" s="27">
        <v>5779</v>
      </c>
      <c r="K14" s="28"/>
      <c r="L14" s="27">
        <v>-29663</v>
      </c>
      <c r="M14" s="28"/>
      <c r="N14" s="28"/>
      <c r="O14" s="28"/>
      <c r="P14" s="28"/>
      <c r="Q14" s="28"/>
      <c r="R14" s="28"/>
      <c r="S14" s="28"/>
      <c r="T14" s="28"/>
      <c r="U14" s="55">
        <f t="shared" si="1"/>
        <v>-20032</v>
      </c>
      <c r="V14" s="56">
        <f t="shared" si="2"/>
        <v>0</v>
      </c>
      <c r="W14" s="23"/>
      <c r="X14" s="23"/>
      <c r="Y14" s="23"/>
      <c r="Z14" s="23"/>
    </row>
    <row r="15" spans="1:26" s="8" customFormat="1" x14ac:dyDescent="0.15">
      <c r="A15" s="33">
        <v>19240</v>
      </c>
      <c r="B15" s="1" t="s">
        <v>49</v>
      </c>
      <c r="C15" s="1" t="s">
        <v>48</v>
      </c>
      <c r="D15" s="1" t="s">
        <v>50</v>
      </c>
      <c r="E15" s="1" t="s">
        <v>51</v>
      </c>
      <c r="F15" s="1" t="s">
        <v>36</v>
      </c>
      <c r="G15" s="2" t="s">
        <v>52</v>
      </c>
      <c r="H15" s="60">
        <f t="shared" si="0"/>
        <v>2.1809981094129825E-2</v>
      </c>
      <c r="I15" s="27"/>
      <c r="J15" s="27"/>
      <c r="K15" s="28">
        <v>11874297</v>
      </c>
      <c r="L15" s="27">
        <v>3899526</v>
      </c>
      <c r="M15" s="28"/>
      <c r="N15" s="28"/>
      <c r="O15" s="28"/>
      <c r="P15" s="28"/>
      <c r="Q15" s="28"/>
      <c r="R15" s="28"/>
      <c r="S15" s="28"/>
      <c r="T15" s="28"/>
      <c r="U15" s="55">
        <f t="shared" si="1"/>
        <v>13992678.449999999</v>
      </c>
      <c r="V15" s="56">
        <f t="shared" si="2"/>
        <v>10093152.449999999</v>
      </c>
      <c r="W15" s="23"/>
      <c r="X15" s="23"/>
      <c r="Y15" s="23"/>
      <c r="Z15" s="23"/>
    </row>
    <row r="16" spans="1:26" s="8" customFormat="1" x14ac:dyDescent="0.15">
      <c r="A16" s="33">
        <v>19232</v>
      </c>
      <c r="B16" s="4" t="s">
        <v>53</v>
      </c>
      <c r="C16" s="4" t="s">
        <v>48</v>
      </c>
      <c r="D16" s="4" t="s">
        <v>50</v>
      </c>
      <c r="E16" s="4" t="s">
        <v>51</v>
      </c>
      <c r="F16" s="4" t="s">
        <v>36</v>
      </c>
      <c r="G16" s="4" t="s">
        <v>52</v>
      </c>
      <c r="H16" s="60">
        <f t="shared" si="0"/>
        <v>1.9243888619416463E-2</v>
      </c>
      <c r="I16" s="27">
        <v>-1915</v>
      </c>
      <c r="J16" s="27">
        <v>2599</v>
      </c>
      <c r="K16" s="28">
        <v>12309895</v>
      </c>
      <c r="L16" s="27">
        <v>1882250</v>
      </c>
      <c r="M16" s="28"/>
      <c r="N16" s="28"/>
      <c r="O16" s="28"/>
      <c r="P16" s="28"/>
      <c r="Q16" s="28"/>
      <c r="R16" s="28"/>
      <c r="S16" s="28"/>
      <c r="T16" s="28"/>
      <c r="U16" s="55">
        <f t="shared" si="1"/>
        <v>12346344.75</v>
      </c>
      <c r="V16" s="56">
        <f t="shared" si="2"/>
        <v>10463410.75</v>
      </c>
      <c r="W16" s="23"/>
      <c r="X16" s="23"/>
      <c r="Y16" s="23"/>
      <c r="Z16" s="23"/>
    </row>
    <row r="17" spans="1:26" s="23" customFormat="1" x14ac:dyDescent="0.15">
      <c r="A17" s="33">
        <v>17230</v>
      </c>
      <c r="B17" s="4" t="s">
        <v>54</v>
      </c>
      <c r="C17" s="4" t="s">
        <v>48</v>
      </c>
      <c r="D17" s="4" t="s">
        <v>55</v>
      </c>
      <c r="E17" s="4" t="s">
        <v>51</v>
      </c>
      <c r="F17" s="4" t="s">
        <v>36</v>
      </c>
      <c r="G17" s="4" t="s">
        <v>52</v>
      </c>
      <c r="H17" s="60">
        <f t="shared" si="0"/>
        <v>1.8528879349099938E-2</v>
      </c>
      <c r="I17" s="27"/>
      <c r="J17" s="27"/>
      <c r="K17" s="28">
        <v>13985429</v>
      </c>
      <c r="L17" s="27"/>
      <c r="M17" s="28"/>
      <c r="N17" s="28"/>
      <c r="O17" s="28"/>
      <c r="P17" s="28"/>
      <c r="Q17" s="28"/>
      <c r="R17" s="28"/>
      <c r="S17" s="28"/>
      <c r="T17" s="28"/>
      <c r="U17" s="55">
        <f t="shared" si="1"/>
        <v>11887614.65</v>
      </c>
      <c r="V17" s="56">
        <f t="shared" si="2"/>
        <v>11887614.65</v>
      </c>
    </row>
    <row r="18" spans="1:26" s="23" customFormat="1" x14ac:dyDescent="0.15">
      <c r="A18" s="33">
        <v>37907</v>
      </c>
      <c r="B18" s="4" t="s">
        <v>756</v>
      </c>
      <c r="C18" s="4" t="s">
        <v>48</v>
      </c>
      <c r="D18" s="4" t="s">
        <v>757</v>
      </c>
      <c r="E18" s="4" t="s">
        <v>51</v>
      </c>
      <c r="F18" s="4" t="s">
        <v>36</v>
      </c>
      <c r="G18" s="4" t="s">
        <v>52</v>
      </c>
      <c r="H18" s="60">
        <f t="shared" si="0"/>
        <v>8.1660195282281505E-3</v>
      </c>
      <c r="I18" s="27"/>
      <c r="J18" s="27"/>
      <c r="K18" s="28">
        <v>6163637</v>
      </c>
      <c r="L18" s="27"/>
      <c r="M18" s="28"/>
      <c r="N18" s="28"/>
      <c r="O18" s="28"/>
      <c r="P18" s="28"/>
      <c r="Q18" s="28"/>
      <c r="R18" s="28"/>
      <c r="S18" s="28"/>
      <c r="T18" s="28"/>
      <c r="U18" s="55">
        <f t="shared" si="1"/>
        <v>5239091.45</v>
      </c>
      <c r="V18" s="56">
        <f t="shared" si="2"/>
        <v>5239091.45</v>
      </c>
    </row>
    <row r="19" spans="1:26" s="23" customFormat="1" x14ac:dyDescent="0.15">
      <c r="A19" s="33">
        <v>21296</v>
      </c>
      <c r="B19" s="4" t="s">
        <v>57</v>
      </c>
      <c r="C19" s="4" t="s">
        <v>56</v>
      </c>
      <c r="D19" s="1" t="s">
        <v>58</v>
      </c>
      <c r="E19" s="4" t="s">
        <v>59</v>
      </c>
      <c r="F19" s="4" t="s">
        <v>60</v>
      </c>
      <c r="G19" s="4">
        <v>23235</v>
      </c>
      <c r="H19" s="60">
        <f t="shared" si="0"/>
        <v>1.5864152697373916E-5</v>
      </c>
      <c r="I19" s="27"/>
      <c r="J19" s="27"/>
      <c r="K19" s="28"/>
      <c r="L19" s="27">
        <v>10178</v>
      </c>
      <c r="M19" s="28"/>
      <c r="N19" s="28"/>
      <c r="O19" s="28"/>
      <c r="P19" s="28"/>
      <c r="Q19" s="28"/>
      <c r="R19" s="28"/>
      <c r="S19" s="28"/>
      <c r="T19" s="28"/>
      <c r="U19" s="55">
        <f t="shared" si="1"/>
        <v>10178</v>
      </c>
      <c r="V19" s="56">
        <f t="shared" si="2"/>
        <v>0</v>
      </c>
    </row>
    <row r="20" spans="1:26" s="23" customFormat="1" x14ac:dyDescent="0.15">
      <c r="A20" s="33">
        <v>19100</v>
      </c>
      <c r="B20" s="4" t="s">
        <v>61</v>
      </c>
      <c r="C20" s="4" t="s">
        <v>43</v>
      </c>
      <c r="D20" s="4" t="s">
        <v>45</v>
      </c>
      <c r="E20" s="4" t="s">
        <v>46</v>
      </c>
      <c r="F20" s="4" t="s">
        <v>37</v>
      </c>
      <c r="G20" s="4" t="s">
        <v>47</v>
      </c>
      <c r="H20" s="60">
        <f t="shared" si="0"/>
        <v>4.4980187964916915E-3</v>
      </c>
      <c r="I20" s="27">
        <v>105073</v>
      </c>
      <c r="J20" s="27">
        <v>243655</v>
      </c>
      <c r="K20" s="28">
        <v>1192720</v>
      </c>
      <c r="L20" s="27">
        <v>1523264</v>
      </c>
      <c r="M20" s="28"/>
      <c r="N20" s="28"/>
      <c r="O20" s="28"/>
      <c r="P20" s="28"/>
      <c r="Q20" s="28"/>
      <c r="R20" s="28"/>
      <c r="S20" s="28"/>
      <c r="T20" s="28"/>
      <c r="U20" s="55">
        <f t="shared" si="1"/>
        <v>2885804</v>
      </c>
      <c r="V20" s="56">
        <f t="shared" si="2"/>
        <v>1013812</v>
      </c>
      <c r="W20" s="24"/>
    </row>
    <row r="21" spans="1:26" s="23" customFormat="1" x14ac:dyDescent="0.15">
      <c r="A21" s="33">
        <v>19720</v>
      </c>
      <c r="B21" s="4" t="s">
        <v>64</v>
      </c>
      <c r="C21" s="4" t="s">
        <v>63</v>
      </c>
      <c r="D21" s="4" t="s">
        <v>65</v>
      </c>
      <c r="E21" s="4" t="s">
        <v>66</v>
      </c>
      <c r="F21" s="4" t="s">
        <v>67</v>
      </c>
      <c r="G21" s="4" t="s">
        <v>68</v>
      </c>
      <c r="H21" s="60">
        <f t="shared" si="0"/>
        <v>5.7833081951132984E-4</v>
      </c>
      <c r="I21" s="27">
        <v>2143</v>
      </c>
      <c r="J21" s="27">
        <v>971</v>
      </c>
      <c r="K21" s="28"/>
      <c r="L21" s="27">
        <v>367927</v>
      </c>
      <c r="M21" s="28"/>
      <c r="N21" s="28"/>
      <c r="O21" s="28"/>
      <c r="P21" s="28"/>
      <c r="Q21" s="28"/>
      <c r="R21" s="28"/>
      <c r="S21" s="28"/>
      <c r="T21" s="28"/>
      <c r="U21" s="55">
        <f t="shared" si="1"/>
        <v>371041</v>
      </c>
      <c r="V21" s="56">
        <f t="shared" si="2"/>
        <v>0</v>
      </c>
      <c r="W21" s="24"/>
    </row>
    <row r="22" spans="1:26" s="23" customFormat="1" x14ac:dyDescent="0.15">
      <c r="A22" s="33">
        <v>21849</v>
      </c>
      <c r="B22" s="4" t="s">
        <v>69</v>
      </c>
      <c r="C22" s="4" t="s">
        <v>6</v>
      </c>
      <c r="D22" s="4" t="s">
        <v>70</v>
      </c>
      <c r="E22" s="4" t="s">
        <v>71</v>
      </c>
      <c r="F22" s="4" t="s">
        <v>41</v>
      </c>
      <c r="G22" s="4">
        <v>94998</v>
      </c>
      <c r="H22" s="60">
        <f t="shared" si="0"/>
        <v>1.9198461544910002E-4</v>
      </c>
      <c r="I22" s="27"/>
      <c r="J22" s="27"/>
      <c r="K22" s="28"/>
      <c r="L22" s="27">
        <v>123172</v>
      </c>
      <c r="M22" s="28"/>
      <c r="N22" s="28"/>
      <c r="O22" s="28"/>
      <c r="P22" s="28"/>
      <c r="Q22" s="28"/>
      <c r="R22" s="28"/>
      <c r="S22" s="28"/>
      <c r="T22" s="28"/>
      <c r="U22" s="55">
        <f t="shared" si="1"/>
        <v>123172</v>
      </c>
      <c r="V22" s="56">
        <f t="shared" si="2"/>
        <v>0</v>
      </c>
      <c r="W22" s="24"/>
    </row>
    <row r="23" spans="1:26" s="23" customFormat="1" x14ac:dyDescent="0.15">
      <c r="A23" s="33">
        <v>10111</v>
      </c>
      <c r="B23" s="4" t="s">
        <v>73</v>
      </c>
      <c r="C23" s="4" t="s">
        <v>72</v>
      </c>
      <c r="D23" s="4" t="s">
        <v>74</v>
      </c>
      <c r="E23" s="4" t="s">
        <v>75</v>
      </c>
      <c r="F23" s="4" t="s">
        <v>76</v>
      </c>
      <c r="G23" s="4" t="s">
        <v>77</v>
      </c>
      <c r="H23" s="60">
        <f t="shared" si="0"/>
        <v>1.1111569816707929E-2</v>
      </c>
      <c r="I23" s="27"/>
      <c r="J23" s="27"/>
      <c r="K23" s="27">
        <v>8286455</v>
      </c>
      <c r="L23" s="27">
        <v>85388</v>
      </c>
      <c r="M23" s="28"/>
      <c r="N23" s="28"/>
      <c r="O23" s="28"/>
      <c r="P23" s="28"/>
      <c r="Q23" s="28"/>
      <c r="R23" s="28"/>
      <c r="S23" s="28"/>
      <c r="T23" s="28"/>
      <c r="U23" s="55">
        <f t="shared" si="1"/>
        <v>7128874.75</v>
      </c>
      <c r="V23" s="56">
        <f t="shared" si="2"/>
        <v>7043486.75</v>
      </c>
      <c r="W23" s="44"/>
      <c r="X23" s="44"/>
      <c r="Y23" s="44"/>
      <c r="Z23" s="44"/>
    </row>
    <row r="24" spans="1:26" s="23" customFormat="1" x14ac:dyDescent="0.15">
      <c r="A24" s="33">
        <v>20427</v>
      </c>
      <c r="B24" s="4" t="s">
        <v>78</v>
      </c>
      <c r="C24" s="4" t="s">
        <v>6</v>
      </c>
      <c r="D24" s="4" t="s">
        <v>79</v>
      </c>
      <c r="E24" s="4" t="s">
        <v>35</v>
      </c>
      <c r="F24" s="4" t="s">
        <v>36</v>
      </c>
      <c r="G24" s="4">
        <v>60604</v>
      </c>
      <c r="H24" s="60">
        <f t="shared" si="0"/>
        <v>1.9918536339872941E-3</v>
      </c>
      <c r="I24" s="27">
        <v>21155</v>
      </c>
      <c r="J24" s="27">
        <v>4928</v>
      </c>
      <c r="K24" s="28"/>
      <c r="L24" s="27">
        <v>1251835</v>
      </c>
      <c r="M24" s="28"/>
      <c r="N24" s="28"/>
      <c r="O24" s="28"/>
      <c r="P24" s="28"/>
      <c r="Q24" s="28"/>
      <c r="R24" s="28"/>
      <c r="S24" s="28"/>
      <c r="T24" s="28"/>
      <c r="U24" s="55">
        <f t="shared" si="1"/>
        <v>1277918</v>
      </c>
      <c r="V24" s="56">
        <f t="shared" si="2"/>
        <v>0</v>
      </c>
    </row>
    <row r="25" spans="1:26" s="23" customFormat="1" x14ac:dyDescent="0.15">
      <c r="A25" s="33">
        <v>19690</v>
      </c>
      <c r="B25" s="4" t="s">
        <v>80</v>
      </c>
      <c r="C25" s="4" t="s">
        <v>6</v>
      </c>
      <c r="D25" s="4" t="s">
        <v>81</v>
      </c>
      <c r="E25" s="4" t="s">
        <v>82</v>
      </c>
      <c r="F25" s="4" t="s">
        <v>83</v>
      </c>
      <c r="G25" s="4" t="s">
        <v>84</v>
      </c>
      <c r="H25" s="60">
        <f t="shared" si="0"/>
        <v>3.036914434620096E-4</v>
      </c>
      <c r="I25" s="27"/>
      <c r="J25" s="27"/>
      <c r="K25" s="28"/>
      <c r="L25" s="27">
        <v>194840</v>
      </c>
      <c r="M25" s="28"/>
      <c r="N25" s="28"/>
      <c r="O25" s="28"/>
      <c r="P25" s="28"/>
      <c r="Q25" s="28"/>
      <c r="R25" s="28"/>
      <c r="S25" s="28"/>
      <c r="T25" s="28"/>
      <c r="U25" s="55">
        <f t="shared" si="1"/>
        <v>194840</v>
      </c>
      <c r="V25" s="56">
        <f t="shared" si="2"/>
        <v>0</v>
      </c>
    </row>
    <row r="26" spans="1:26" s="23" customFormat="1" x14ac:dyDescent="0.15">
      <c r="A26" s="33">
        <v>23450</v>
      </c>
      <c r="B26" s="1" t="s">
        <v>86</v>
      </c>
      <c r="C26" s="1" t="s">
        <v>85</v>
      </c>
      <c r="D26" s="1" t="s">
        <v>87</v>
      </c>
      <c r="E26" s="1" t="s">
        <v>88</v>
      </c>
      <c r="F26" s="1" t="s">
        <v>89</v>
      </c>
      <c r="G26" s="2" t="s">
        <v>90</v>
      </c>
      <c r="H26" s="60">
        <f t="shared" si="0"/>
        <v>3.773860049898763E-3</v>
      </c>
      <c r="I26" s="27"/>
      <c r="J26" s="27"/>
      <c r="K26" s="28">
        <v>2839561</v>
      </c>
      <c r="L26" s="27">
        <v>7577</v>
      </c>
      <c r="M26" s="28"/>
      <c r="N26" s="28"/>
      <c r="O26" s="28"/>
      <c r="P26" s="28"/>
      <c r="Q26" s="28"/>
      <c r="R26" s="28"/>
      <c r="S26" s="28"/>
      <c r="T26" s="28"/>
      <c r="U26" s="55">
        <f t="shared" si="1"/>
        <v>2421203.85</v>
      </c>
      <c r="V26" s="56">
        <f t="shared" si="2"/>
        <v>2413626.85</v>
      </c>
    </row>
    <row r="27" spans="1:26" s="23" customFormat="1" x14ac:dyDescent="0.15">
      <c r="A27" s="33">
        <v>24066</v>
      </c>
      <c r="B27" s="1" t="s">
        <v>95</v>
      </c>
      <c r="C27" s="1" t="s">
        <v>17</v>
      </c>
      <c r="D27" s="4" t="s">
        <v>96</v>
      </c>
      <c r="E27" s="4" t="s">
        <v>97</v>
      </c>
      <c r="F27" s="4" t="s">
        <v>89</v>
      </c>
      <c r="G27" s="4" t="s">
        <v>98</v>
      </c>
      <c r="H27" s="60">
        <f t="shared" si="0"/>
        <v>1.1044056375162578E-3</v>
      </c>
      <c r="I27" s="27" t="s">
        <v>202</v>
      </c>
      <c r="J27" s="27" t="s">
        <v>202</v>
      </c>
      <c r="K27" s="28"/>
      <c r="L27" s="27">
        <v>708556</v>
      </c>
      <c r="M27" s="28"/>
      <c r="N27" s="28"/>
      <c r="O27" s="28"/>
      <c r="P27" s="28"/>
      <c r="Q27" s="28"/>
      <c r="R27" s="28"/>
      <c r="S27" s="28"/>
      <c r="T27" s="28"/>
      <c r="U27" s="55">
        <f t="shared" si="1"/>
        <v>708556</v>
      </c>
      <c r="V27" s="56">
        <f t="shared" si="2"/>
        <v>0</v>
      </c>
    </row>
    <row r="28" spans="1:26" s="23" customFormat="1" x14ac:dyDescent="0.15">
      <c r="A28" s="33">
        <v>26247</v>
      </c>
      <c r="B28" s="1" t="s">
        <v>99</v>
      </c>
      <c r="C28" s="1" t="s">
        <v>91</v>
      </c>
      <c r="D28" s="4" t="s">
        <v>92</v>
      </c>
      <c r="E28" s="4" t="s">
        <v>93</v>
      </c>
      <c r="F28" s="4" t="s">
        <v>36</v>
      </c>
      <c r="G28" s="4" t="s">
        <v>94</v>
      </c>
      <c r="H28" s="60">
        <f t="shared" si="0"/>
        <v>7.5692801036642856E-4</v>
      </c>
      <c r="I28" s="27">
        <v>134775</v>
      </c>
      <c r="J28" s="27">
        <v>113637</v>
      </c>
      <c r="K28" s="28"/>
      <c r="L28" s="27">
        <v>237212</v>
      </c>
      <c r="M28" s="28"/>
      <c r="N28" s="28"/>
      <c r="O28" s="28"/>
      <c r="P28" s="28"/>
      <c r="Q28" s="28"/>
      <c r="R28" s="28"/>
      <c r="S28" s="28"/>
      <c r="T28" s="28"/>
      <c r="U28" s="55">
        <f t="shared" si="1"/>
        <v>485624</v>
      </c>
      <c r="V28" s="56">
        <f t="shared" si="2"/>
        <v>0</v>
      </c>
    </row>
    <row r="29" spans="1:26" s="23" customFormat="1" x14ac:dyDescent="0.15">
      <c r="A29" s="33">
        <v>43494</v>
      </c>
      <c r="B29" s="1" t="s">
        <v>100</v>
      </c>
      <c r="C29" s="1" t="s">
        <v>6</v>
      </c>
      <c r="D29" s="4" t="s">
        <v>101</v>
      </c>
      <c r="E29" s="4" t="s">
        <v>102</v>
      </c>
      <c r="F29" s="4" t="s">
        <v>62</v>
      </c>
      <c r="G29" s="4">
        <v>75254</v>
      </c>
      <c r="H29" s="60">
        <f t="shared" si="0"/>
        <v>6.1678692533625682E-3</v>
      </c>
      <c r="I29" s="27">
        <v>29574</v>
      </c>
      <c r="J29" s="27">
        <v>27379</v>
      </c>
      <c r="K29" s="28">
        <v>23322</v>
      </c>
      <c r="L29" s="27">
        <v>3880357</v>
      </c>
      <c r="M29" s="28"/>
      <c r="N29" s="28"/>
      <c r="O29" s="28"/>
      <c r="P29" s="28"/>
      <c r="Q29" s="28"/>
      <c r="R29" s="28"/>
      <c r="S29" s="28"/>
      <c r="T29" s="28"/>
      <c r="U29" s="55">
        <f t="shared" si="1"/>
        <v>3957133.7</v>
      </c>
      <c r="V29" s="56">
        <f t="shared" si="2"/>
        <v>19823.7</v>
      </c>
      <c r="Z29" s="5"/>
    </row>
    <row r="30" spans="1:26" s="23" customFormat="1" x14ac:dyDescent="0.15">
      <c r="A30" s="33">
        <v>19380</v>
      </c>
      <c r="B30" s="4" t="s">
        <v>105</v>
      </c>
      <c r="C30" s="4" t="s">
        <v>103</v>
      </c>
      <c r="D30" s="4" t="s">
        <v>106</v>
      </c>
      <c r="E30" s="4" t="s">
        <v>107</v>
      </c>
      <c r="F30" s="4" t="s">
        <v>108</v>
      </c>
      <c r="G30" s="4">
        <v>10270</v>
      </c>
      <c r="H30" s="60">
        <f t="shared" si="0"/>
        <v>1.3728237344266215E-2</v>
      </c>
      <c r="I30" s="27">
        <v>7926125</v>
      </c>
      <c r="J30" s="27">
        <v>881531</v>
      </c>
      <c r="K30" s="28"/>
      <c r="L30" s="27"/>
      <c r="M30" s="28"/>
      <c r="N30" s="28"/>
      <c r="O30" s="28"/>
      <c r="P30" s="28"/>
      <c r="Q30" s="28"/>
      <c r="R30" s="28"/>
      <c r="S30" s="28"/>
      <c r="T30" s="28"/>
      <c r="U30" s="55">
        <f t="shared" si="1"/>
        <v>8807656</v>
      </c>
      <c r="V30" s="56">
        <f t="shared" si="2"/>
        <v>0</v>
      </c>
    </row>
    <row r="31" spans="1:26" s="23" customFormat="1" x14ac:dyDescent="0.15">
      <c r="A31" s="33">
        <v>21857</v>
      </c>
      <c r="B31" s="4" t="s">
        <v>109</v>
      </c>
      <c r="C31" s="4" t="s">
        <v>32</v>
      </c>
      <c r="D31" s="4" t="s">
        <v>70</v>
      </c>
      <c r="E31" s="4" t="s">
        <v>71</v>
      </c>
      <c r="F31" s="4" t="s">
        <v>41</v>
      </c>
      <c r="G31" s="4">
        <v>94998</v>
      </c>
      <c r="H31" s="60">
        <f t="shared" si="0"/>
        <v>3.5370451750412363E-4</v>
      </c>
      <c r="I31" s="27" t="s">
        <v>202</v>
      </c>
      <c r="J31" s="27"/>
      <c r="K31" s="28"/>
      <c r="L31" s="27">
        <v>226927</v>
      </c>
      <c r="M31" s="28"/>
      <c r="N31" s="28"/>
      <c r="O31" s="28"/>
      <c r="P31" s="28"/>
      <c r="Q31" s="28"/>
      <c r="R31" s="28"/>
      <c r="S31" s="28"/>
      <c r="T31" s="28"/>
      <c r="U31" s="55">
        <f t="shared" si="1"/>
        <v>226927</v>
      </c>
      <c r="V31" s="56">
        <f t="shared" si="2"/>
        <v>0</v>
      </c>
    </row>
    <row r="32" spans="1:26" s="23" customFormat="1" x14ac:dyDescent="0.15">
      <c r="A32" s="33">
        <v>23469</v>
      </c>
      <c r="B32" s="4" t="s">
        <v>113</v>
      </c>
      <c r="C32" s="4" t="s">
        <v>112</v>
      </c>
      <c r="D32" s="4" t="s">
        <v>87</v>
      </c>
      <c r="E32" s="4" t="s">
        <v>88</v>
      </c>
      <c r="F32" s="4" t="s">
        <v>89</v>
      </c>
      <c r="G32" s="4" t="s">
        <v>90</v>
      </c>
      <c r="H32" s="60">
        <f t="shared" si="0"/>
        <v>1.15048101781484E-2</v>
      </c>
      <c r="I32" s="27">
        <v>2549623</v>
      </c>
      <c r="J32" s="27">
        <v>1303443</v>
      </c>
      <c r="K32" s="28">
        <v>4024541</v>
      </c>
      <c r="L32" s="27">
        <v>107241</v>
      </c>
      <c r="M32" s="28"/>
      <c r="N32" s="28"/>
      <c r="O32" s="28"/>
      <c r="P32" s="28"/>
      <c r="Q32" s="28"/>
      <c r="R32" s="28"/>
      <c r="S32" s="28"/>
      <c r="T32" s="28"/>
      <c r="U32" s="55">
        <f t="shared" si="1"/>
        <v>7381166.8499999996</v>
      </c>
      <c r="V32" s="56">
        <f t="shared" si="2"/>
        <v>3420859.85</v>
      </c>
      <c r="W32" s="24"/>
    </row>
    <row r="33" spans="1:26" s="23" customFormat="1" x14ac:dyDescent="0.15">
      <c r="A33" s="33">
        <v>38652</v>
      </c>
      <c r="B33" s="4" t="s">
        <v>114</v>
      </c>
      <c r="C33" s="4" t="s">
        <v>112</v>
      </c>
      <c r="D33" s="4" t="s">
        <v>87</v>
      </c>
      <c r="E33" s="4" t="s">
        <v>88</v>
      </c>
      <c r="F33" s="4" t="s">
        <v>89</v>
      </c>
      <c r="G33" s="4" t="s">
        <v>115</v>
      </c>
      <c r="H33" s="60">
        <f t="shared" si="0"/>
        <v>6.8331748458160362E-3</v>
      </c>
      <c r="I33" s="27"/>
      <c r="J33" s="27"/>
      <c r="K33" s="28">
        <v>5157618</v>
      </c>
      <c r="L33" s="27"/>
      <c r="M33" s="28"/>
      <c r="N33" s="28"/>
      <c r="O33" s="28"/>
      <c r="P33" s="28"/>
      <c r="Q33" s="28"/>
      <c r="R33" s="28"/>
      <c r="S33" s="28"/>
      <c r="T33" s="28"/>
      <c r="U33" s="55">
        <f t="shared" si="1"/>
        <v>4383975.3</v>
      </c>
      <c r="V33" s="56">
        <f t="shared" si="2"/>
        <v>4383975.3</v>
      </c>
    </row>
    <row r="34" spans="1:26" s="23" customFormat="1" x14ac:dyDescent="0.15">
      <c r="A34" s="33">
        <v>39942</v>
      </c>
      <c r="B34" s="4" t="s">
        <v>116</v>
      </c>
      <c r="C34" s="4" t="s">
        <v>17</v>
      </c>
      <c r="D34" s="4" t="s">
        <v>117</v>
      </c>
      <c r="E34" s="4" t="s">
        <v>118</v>
      </c>
      <c r="F34" s="4" t="s">
        <v>119</v>
      </c>
      <c r="G34" s="4" t="s">
        <v>120</v>
      </c>
      <c r="H34" s="60">
        <f t="shared" si="0"/>
        <v>6.3320188116589623E-4</v>
      </c>
      <c r="I34" s="27"/>
      <c r="J34" s="27"/>
      <c r="K34" s="28">
        <v>477935</v>
      </c>
      <c r="L34" s="27"/>
      <c r="M34" s="28"/>
      <c r="N34" s="28"/>
      <c r="O34" s="28"/>
      <c r="P34" s="28"/>
      <c r="Q34" s="28"/>
      <c r="R34" s="28"/>
      <c r="S34" s="28"/>
      <c r="T34" s="28"/>
      <c r="U34" s="55">
        <f t="shared" si="1"/>
        <v>406244.75</v>
      </c>
      <c r="V34" s="56">
        <f t="shared" si="2"/>
        <v>406244.75</v>
      </c>
    </row>
    <row r="35" spans="1:26" s="23" customFormat="1" x14ac:dyDescent="0.15">
      <c r="A35" s="33">
        <v>28401</v>
      </c>
      <c r="B35" s="4" t="s">
        <v>121</v>
      </c>
      <c r="C35" s="4" t="s">
        <v>85</v>
      </c>
      <c r="D35" s="4" t="s">
        <v>117</v>
      </c>
      <c r="E35" s="4" t="s">
        <v>118</v>
      </c>
      <c r="F35" s="4" t="s">
        <v>119</v>
      </c>
      <c r="G35" s="4" t="s">
        <v>120</v>
      </c>
      <c r="H35" s="60">
        <f t="shared" si="0"/>
        <v>9.9331763303487815E-3</v>
      </c>
      <c r="I35" s="27">
        <v>285880</v>
      </c>
      <c r="J35" s="27">
        <v>1432546</v>
      </c>
      <c r="K35" s="28">
        <v>5194512</v>
      </c>
      <c r="L35" s="27">
        <v>239089</v>
      </c>
      <c r="M35" s="28"/>
      <c r="N35" s="28"/>
      <c r="O35" s="28"/>
      <c r="P35" s="28"/>
      <c r="Q35" s="28"/>
      <c r="R35" s="28"/>
      <c r="S35" s="28"/>
      <c r="T35" s="28"/>
      <c r="U35" s="55">
        <f t="shared" si="1"/>
        <v>6372850.2000000002</v>
      </c>
      <c r="V35" s="56">
        <f t="shared" si="2"/>
        <v>4415335.2</v>
      </c>
      <c r="W35" s="40"/>
      <c r="X35" s="40"/>
      <c r="Y35" s="40"/>
      <c r="Z35" s="40"/>
    </row>
    <row r="36" spans="1:26" s="23" customFormat="1" x14ac:dyDescent="0.15">
      <c r="A36" s="33">
        <v>19615</v>
      </c>
      <c r="B36" s="4" t="s">
        <v>123</v>
      </c>
      <c r="C36" s="4" t="s">
        <v>122</v>
      </c>
      <c r="D36" s="4" t="s">
        <v>124</v>
      </c>
      <c r="E36" s="4" t="s">
        <v>125</v>
      </c>
      <c r="F36" s="4" t="s">
        <v>126</v>
      </c>
      <c r="G36" s="4" t="s">
        <v>127</v>
      </c>
      <c r="H36" s="60">
        <f t="shared" si="0"/>
        <v>5.4908767462967089E-3</v>
      </c>
      <c r="I36" s="27">
        <v>382575</v>
      </c>
      <c r="J36" s="27">
        <v>348033</v>
      </c>
      <c r="K36" s="28">
        <v>1923786</v>
      </c>
      <c r="L36" s="27">
        <v>1156968</v>
      </c>
      <c r="M36" s="28"/>
      <c r="N36" s="28"/>
      <c r="O36" s="28"/>
      <c r="P36" s="28"/>
      <c r="Q36" s="28"/>
      <c r="R36" s="28"/>
      <c r="S36" s="28"/>
      <c r="T36" s="28"/>
      <c r="U36" s="55">
        <f t="shared" si="1"/>
        <v>3522794.0999999996</v>
      </c>
      <c r="V36" s="56">
        <f t="shared" si="2"/>
        <v>1635218.0999999999</v>
      </c>
    </row>
    <row r="37" spans="1:26" s="23" customFormat="1" x14ac:dyDescent="0.15">
      <c r="A37" s="33">
        <v>42978</v>
      </c>
      <c r="B37" s="4" t="s">
        <v>128</v>
      </c>
      <c r="C37" s="4" t="s">
        <v>32</v>
      </c>
      <c r="D37" s="4" t="s">
        <v>129</v>
      </c>
      <c r="E37" s="4" t="s">
        <v>130</v>
      </c>
      <c r="F37" s="4" t="s">
        <v>131</v>
      </c>
      <c r="G37" s="4" t="s">
        <v>132</v>
      </c>
      <c r="H37" s="60">
        <f t="shared" si="0"/>
        <v>8.5721757383735899E-4</v>
      </c>
      <c r="I37" s="27">
        <v>-8647</v>
      </c>
      <c r="J37" s="27">
        <v>558614</v>
      </c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55">
        <f t="shared" si="1"/>
        <v>549967</v>
      </c>
      <c r="V37" s="56">
        <f t="shared" si="2"/>
        <v>0</v>
      </c>
      <c r="Z37" s="5"/>
    </row>
    <row r="38" spans="1:26" s="23" customFormat="1" x14ac:dyDescent="0.15">
      <c r="A38" s="33">
        <v>19992</v>
      </c>
      <c r="B38" s="4" t="s">
        <v>758</v>
      </c>
      <c r="C38" s="4" t="s">
        <v>32</v>
      </c>
      <c r="D38" s="4" t="s">
        <v>714</v>
      </c>
      <c r="E38" s="4" t="s">
        <v>715</v>
      </c>
      <c r="F38" s="4" t="s">
        <v>89</v>
      </c>
      <c r="G38" s="4" t="s">
        <v>716</v>
      </c>
      <c r="H38" s="60">
        <f t="shared" si="0"/>
        <v>3.4948519530410483E-4</v>
      </c>
      <c r="I38" s="27"/>
      <c r="J38" s="27"/>
      <c r="K38" s="28"/>
      <c r="L38" s="27">
        <v>224220</v>
      </c>
      <c r="M38" s="28"/>
      <c r="N38" s="28"/>
      <c r="O38" s="28"/>
      <c r="P38" s="28"/>
      <c r="Q38" s="28"/>
      <c r="R38" s="28"/>
      <c r="S38" s="28"/>
      <c r="T38" s="28"/>
      <c r="U38" s="55">
        <f t="shared" si="1"/>
        <v>224220</v>
      </c>
      <c r="V38" s="56">
        <f t="shared" si="2"/>
        <v>0</v>
      </c>
    </row>
    <row r="39" spans="1:26" s="23" customFormat="1" x14ac:dyDescent="0.15">
      <c r="A39" s="33">
        <v>41998</v>
      </c>
      <c r="B39" s="4" t="s">
        <v>133</v>
      </c>
      <c r="C39" s="4" t="s">
        <v>17</v>
      </c>
      <c r="D39" s="4" t="s">
        <v>87</v>
      </c>
      <c r="E39" s="4" t="s">
        <v>88</v>
      </c>
      <c r="F39" s="4" t="s">
        <v>89</v>
      </c>
      <c r="G39" s="4" t="s">
        <v>90</v>
      </c>
      <c r="H39" s="60">
        <f t="shared" si="0"/>
        <v>1.2271416210102656E-5</v>
      </c>
      <c r="I39" s="27"/>
      <c r="J39" s="27"/>
      <c r="K39" s="28"/>
      <c r="L39" s="27">
        <v>7873</v>
      </c>
      <c r="M39" s="28"/>
      <c r="N39" s="28"/>
      <c r="O39" s="28"/>
      <c r="P39" s="28"/>
      <c r="Q39" s="28"/>
      <c r="R39" s="28"/>
      <c r="S39" s="28"/>
      <c r="T39" s="28"/>
      <c r="U39" s="55">
        <f t="shared" si="1"/>
        <v>7873</v>
      </c>
      <c r="V39" s="56">
        <f t="shared" si="2"/>
        <v>0</v>
      </c>
      <c r="Z39" s="5"/>
    </row>
    <row r="40" spans="1:26" s="23" customFormat="1" x14ac:dyDescent="0.15">
      <c r="A40" s="33">
        <v>19704</v>
      </c>
      <c r="B40" s="1" t="s">
        <v>134</v>
      </c>
      <c r="C40" s="1" t="s">
        <v>17</v>
      </c>
      <c r="D40" s="1" t="s">
        <v>81</v>
      </c>
      <c r="E40" s="1" t="s">
        <v>82</v>
      </c>
      <c r="F40" s="1" t="s">
        <v>83</v>
      </c>
      <c r="G40" s="2">
        <v>98185</v>
      </c>
      <c r="H40" s="60">
        <f t="shared" si="0"/>
        <v>2.5923658994640719E-4</v>
      </c>
      <c r="I40" s="27">
        <v>16385</v>
      </c>
      <c r="J40" s="27">
        <v>10974</v>
      </c>
      <c r="K40" s="28"/>
      <c r="L40" s="27">
        <v>138960</v>
      </c>
      <c r="M40" s="28"/>
      <c r="N40" s="28"/>
      <c r="O40" s="28"/>
      <c r="P40" s="28"/>
      <c r="Q40" s="28"/>
      <c r="R40" s="28"/>
      <c r="S40" s="28"/>
      <c r="T40" s="28"/>
      <c r="U40" s="55">
        <f t="shared" si="1"/>
        <v>166319</v>
      </c>
      <c r="V40" s="56">
        <f t="shared" si="2"/>
        <v>0</v>
      </c>
      <c r="W40" s="24"/>
    </row>
    <row r="41" spans="1:26" s="23" customFormat="1" x14ac:dyDescent="0.15">
      <c r="A41" s="33">
        <v>10872</v>
      </c>
      <c r="B41" s="1" t="s">
        <v>787</v>
      </c>
      <c r="C41" s="1" t="s">
        <v>6</v>
      </c>
      <c r="D41" s="1" t="s">
        <v>788</v>
      </c>
      <c r="E41" s="1" t="s">
        <v>789</v>
      </c>
      <c r="F41" s="1" t="s">
        <v>76</v>
      </c>
      <c r="G41" s="2">
        <v>33702</v>
      </c>
      <c r="H41" s="60">
        <f t="shared" si="0"/>
        <v>1.475044023575115E-3</v>
      </c>
      <c r="I41" s="27">
        <v>21038</v>
      </c>
      <c r="J41" s="27">
        <v>32216</v>
      </c>
      <c r="K41" s="28">
        <v>1050698</v>
      </c>
      <c r="L41" s="27"/>
      <c r="M41" s="28"/>
      <c r="N41" s="28"/>
      <c r="O41" s="28"/>
      <c r="P41" s="28"/>
      <c r="Q41" s="28"/>
      <c r="R41" s="28"/>
      <c r="S41" s="28"/>
      <c r="T41" s="28"/>
      <c r="U41" s="55">
        <f t="shared" si="1"/>
        <v>946347.29999999993</v>
      </c>
      <c r="V41" s="56">
        <f t="shared" si="2"/>
        <v>893093.29999999993</v>
      </c>
    </row>
    <row r="42" spans="1:26" s="23" customFormat="1" x14ac:dyDescent="0.15">
      <c r="A42" s="33">
        <v>19623</v>
      </c>
      <c r="B42" s="4" t="s">
        <v>135</v>
      </c>
      <c r="C42" s="4" t="s">
        <v>32</v>
      </c>
      <c r="D42" s="4" t="s">
        <v>136</v>
      </c>
      <c r="E42" s="4" t="s">
        <v>137</v>
      </c>
      <c r="F42" s="4" t="s">
        <v>62</v>
      </c>
      <c r="G42" s="2">
        <v>76710</v>
      </c>
      <c r="H42" s="60">
        <f t="shared" si="0"/>
        <v>7.3940613320439637E-4</v>
      </c>
      <c r="I42" s="27"/>
      <c r="J42" s="27"/>
      <c r="K42" s="28">
        <v>558097</v>
      </c>
      <c r="L42" s="27"/>
      <c r="M42" s="28"/>
      <c r="N42" s="28"/>
      <c r="O42" s="28"/>
      <c r="P42" s="28"/>
      <c r="Q42" s="28"/>
      <c r="R42" s="28"/>
      <c r="S42" s="28"/>
      <c r="T42" s="28"/>
      <c r="U42" s="55">
        <f t="shared" si="1"/>
        <v>474382.45</v>
      </c>
      <c r="V42" s="56">
        <f t="shared" si="2"/>
        <v>474382.45</v>
      </c>
    </row>
    <row r="43" spans="1:26" s="23" customFormat="1" x14ac:dyDescent="0.15">
      <c r="A43" s="33">
        <v>40142</v>
      </c>
      <c r="B43" s="4" t="s">
        <v>138</v>
      </c>
      <c r="C43" s="4" t="s">
        <v>32</v>
      </c>
      <c r="D43" s="4" t="s">
        <v>139</v>
      </c>
      <c r="E43" s="4" t="s">
        <v>93</v>
      </c>
      <c r="F43" s="4" t="s">
        <v>36</v>
      </c>
      <c r="G43" s="2" t="s">
        <v>94</v>
      </c>
      <c r="H43" s="60">
        <f t="shared" si="0"/>
        <v>3.7751633325945686E-4</v>
      </c>
      <c r="I43" s="27">
        <v>42</v>
      </c>
      <c r="J43" s="27">
        <v>242</v>
      </c>
      <c r="K43" s="28"/>
      <c r="L43" s="27">
        <v>241920</v>
      </c>
      <c r="M43" s="28"/>
      <c r="N43" s="28"/>
      <c r="O43" s="28"/>
      <c r="P43" s="28"/>
      <c r="Q43" s="28"/>
      <c r="R43" s="28"/>
      <c r="S43" s="28"/>
      <c r="T43" s="28"/>
      <c r="U43" s="55">
        <f t="shared" si="1"/>
        <v>242204</v>
      </c>
      <c r="V43" s="56">
        <f t="shared" si="2"/>
        <v>0</v>
      </c>
    </row>
    <row r="44" spans="1:26" s="23" customFormat="1" x14ac:dyDescent="0.15">
      <c r="A44" s="33">
        <v>19488</v>
      </c>
      <c r="B44" s="4" t="s">
        <v>141</v>
      </c>
      <c r="C44" s="4" t="s">
        <v>140</v>
      </c>
      <c r="D44" s="4" t="s">
        <v>142</v>
      </c>
      <c r="E44" s="4" t="s">
        <v>143</v>
      </c>
      <c r="F44" s="4" t="s">
        <v>144</v>
      </c>
      <c r="G44" s="2" t="s">
        <v>145</v>
      </c>
      <c r="H44" s="60">
        <f t="shared" si="0"/>
        <v>6.0725819324984054E-6</v>
      </c>
      <c r="I44" s="27"/>
      <c r="J44" s="27"/>
      <c r="K44" s="28"/>
      <c r="L44" s="27">
        <v>3896</v>
      </c>
      <c r="M44" s="28"/>
      <c r="N44" s="28"/>
      <c r="O44" s="28"/>
      <c r="P44" s="28"/>
      <c r="Q44" s="28"/>
      <c r="R44" s="28"/>
      <c r="S44" s="28"/>
      <c r="T44" s="28"/>
      <c r="U44" s="55">
        <f t="shared" si="1"/>
        <v>3896</v>
      </c>
      <c r="V44" s="56">
        <f t="shared" si="2"/>
        <v>0</v>
      </c>
    </row>
    <row r="45" spans="1:26" s="23" customFormat="1" x14ac:dyDescent="0.15">
      <c r="A45" s="33">
        <v>23396</v>
      </c>
      <c r="B45" s="4" t="s">
        <v>146</v>
      </c>
      <c r="C45" s="4" t="s">
        <v>140</v>
      </c>
      <c r="D45" s="4" t="s">
        <v>142</v>
      </c>
      <c r="E45" s="4" t="s">
        <v>143</v>
      </c>
      <c r="F45" s="4" t="s">
        <v>144</v>
      </c>
      <c r="G45" s="4" t="s">
        <v>145</v>
      </c>
      <c r="H45" s="60">
        <f t="shared" si="0"/>
        <v>5.285453114245917E-6</v>
      </c>
      <c r="I45" s="27" t="s">
        <v>202</v>
      </c>
      <c r="J45" s="27"/>
      <c r="K45" s="28"/>
      <c r="L45" s="27">
        <v>3391</v>
      </c>
      <c r="M45" s="28"/>
      <c r="N45" s="28"/>
      <c r="O45" s="28"/>
      <c r="P45" s="28"/>
      <c r="Q45" s="28"/>
      <c r="R45" s="28"/>
      <c r="S45" s="28"/>
      <c r="T45" s="28"/>
      <c r="U45" s="55">
        <f t="shared" si="1"/>
        <v>3391</v>
      </c>
      <c r="V45" s="56">
        <f t="shared" si="2"/>
        <v>0</v>
      </c>
      <c r="W45" s="44"/>
      <c r="X45" s="44"/>
      <c r="Y45" s="44"/>
      <c r="Z45" s="44"/>
    </row>
    <row r="46" spans="1:26" s="23" customFormat="1" x14ac:dyDescent="0.15">
      <c r="A46" s="33">
        <v>19976</v>
      </c>
      <c r="B46" s="4" t="s">
        <v>148</v>
      </c>
      <c r="C46" s="4" t="s">
        <v>147</v>
      </c>
      <c r="D46" s="4" t="s">
        <v>149</v>
      </c>
      <c r="E46" s="4" t="s">
        <v>150</v>
      </c>
      <c r="F46" s="4" t="s">
        <v>30</v>
      </c>
      <c r="G46" s="4" t="s">
        <v>151</v>
      </c>
      <c r="H46" s="60">
        <f t="shared" si="0"/>
        <v>3.3765916151810432E-3</v>
      </c>
      <c r="I46" s="27">
        <v>39342</v>
      </c>
      <c r="J46" s="27">
        <v>131816</v>
      </c>
      <c r="K46" s="28">
        <v>2588739</v>
      </c>
      <c r="L46" s="27"/>
      <c r="M46" s="28">
        <v>-3755</v>
      </c>
      <c r="N46" s="28">
        <v>-11034</v>
      </c>
      <c r="O46" s="28">
        <v>-224082</v>
      </c>
      <c r="P46" s="28"/>
      <c r="Q46" s="28"/>
      <c r="R46" s="28"/>
      <c r="S46" s="28"/>
      <c r="T46" s="28"/>
      <c r="U46" s="55">
        <f t="shared" si="1"/>
        <v>2166327.4500000002</v>
      </c>
      <c r="V46" s="56">
        <f t="shared" si="2"/>
        <v>2009958.45</v>
      </c>
      <c r="W46" s="24"/>
    </row>
    <row r="47" spans="1:26" s="23" customFormat="1" x14ac:dyDescent="0.15">
      <c r="A47" s="33">
        <v>15954</v>
      </c>
      <c r="B47" s="1" t="s">
        <v>152</v>
      </c>
      <c r="C47" s="4" t="s">
        <v>32</v>
      </c>
      <c r="D47" s="1" t="s">
        <v>153</v>
      </c>
      <c r="E47" s="4" t="s">
        <v>102</v>
      </c>
      <c r="F47" s="4" t="s">
        <v>62</v>
      </c>
      <c r="G47" s="1" t="s">
        <v>154</v>
      </c>
      <c r="H47" s="60">
        <f t="shared" si="0"/>
        <v>4.5017533720333404E-5</v>
      </c>
      <c r="I47" s="27">
        <v>2041</v>
      </c>
      <c r="J47" s="27">
        <v>4326</v>
      </c>
      <c r="K47" s="28"/>
      <c r="L47" s="27">
        <v>22515</v>
      </c>
      <c r="M47" s="28"/>
      <c r="N47" s="28"/>
      <c r="O47" s="28"/>
      <c r="P47" s="28"/>
      <c r="Q47" s="28"/>
      <c r="R47" s="28"/>
      <c r="S47" s="28"/>
      <c r="T47" s="28"/>
      <c r="U47" s="55">
        <f t="shared" si="1"/>
        <v>28882</v>
      </c>
      <c r="V47" s="56">
        <f t="shared" si="2"/>
        <v>0</v>
      </c>
    </row>
    <row r="48" spans="1:26" s="23" customFormat="1" x14ac:dyDescent="0.15">
      <c r="A48" s="33">
        <v>11853</v>
      </c>
      <c r="B48" s="1" t="s">
        <v>759</v>
      </c>
      <c r="C48" s="4" t="s">
        <v>32</v>
      </c>
      <c r="D48" s="1" t="s">
        <v>760</v>
      </c>
      <c r="E48" s="4" t="s">
        <v>574</v>
      </c>
      <c r="F48" s="4" t="s">
        <v>62</v>
      </c>
      <c r="G48" s="1">
        <v>77701</v>
      </c>
      <c r="H48" s="60">
        <f t="shared" si="0"/>
        <v>2.4964086618353844E-4</v>
      </c>
      <c r="I48" s="27">
        <v>6639</v>
      </c>
      <c r="J48" s="27">
        <v>14643</v>
      </c>
      <c r="K48" s="28">
        <v>163389</v>
      </c>
      <c r="L48" s="27"/>
      <c r="M48" s="28"/>
      <c r="N48" s="28"/>
      <c r="O48" s="28"/>
      <c r="P48" s="28"/>
      <c r="Q48" s="28"/>
      <c r="R48" s="28"/>
      <c r="S48" s="28"/>
      <c r="T48" s="28"/>
      <c r="U48" s="55">
        <f t="shared" si="1"/>
        <v>160162.65</v>
      </c>
      <c r="V48" s="56">
        <f t="shared" si="2"/>
        <v>138880.65</v>
      </c>
    </row>
    <row r="49" spans="1:26" s="23" customFormat="1" x14ac:dyDescent="0.15">
      <c r="A49" s="33">
        <v>11150</v>
      </c>
      <c r="B49" s="4" t="s">
        <v>161</v>
      </c>
      <c r="C49" s="4" t="s">
        <v>160</v>
      </c>
      <c r="D49" s="4" t="s">
        <v>162</v>
      </c>
      <c r="E49" s="4" t="s">
        <v>163</v>
      </c>
      <c r="F49" s="4" t="s">
        <v>67</v>
      </c>
      <c r="G49" s="4" t="s">
        <v>164</v>
      </c>
      <c r="H49" s="60">
        <f t="shared" si="0"/>
        <v>3.0215147658590373E-4</v>
      </c>
      <c r="I49" s="27">
        <v>4248</v>
      </c>
      <c r="J49" s="27">
        <v>4437</v>
      </c>
      <c r="K49" s="28"/>
      <c r="L49" s="27">
        <v>185167</v>
      </c>
      <c r="M49" s="28"/>
      <c r="N49" s="28"/>
      <c r="O49" s="28"/>
      <c r="P49" s="28"/>
      <c r="Q49" s="28"/>
      <c r="R49" s="28"/>
      <c r="S49" s="28"/>
      <c r="T49" s="28"/>
      <c r="U49" s="55">
        <f t="shared" si="1"/>
        <v>193852</v>
      </c>
      <c r="V49" s="56">
        <f t="shared" si="2"/>
        <v>0</v>
      </c>
    </row>
    <row r="50" spans="1:26" s="23" customFormat="1" x14ac:dyDescent="0.15">
      <c r="A50" s="33">
        <v>19801</v>
      </c>
      <c r="B50" s="4" t="s">
        <v>165</v>
      </c>
      <c r="C50" s="4" t="s">
        <v>6</v>
      </c>
      <c r="D50" s="4" t="s">
        <v>166</v>
      </c>
      <c r="E50" s="4" t="s">
        <v>167</v>
      </c>
      <c r="F50" s="4" t="s">
        <v>62</v>
      </c>
      <c r="G50" s="4">
        <v>78216</v>
      </c>
      <c r="H50" s="60">
        <f t="shared" si="0"/>
        <v>2.6563805144455164E-4</v>
      </c>
      <c r="I50" s="27"/>
      <c r="J50" s="27"/>
      <c r="K50" s="28"/>
      <c r="L50" s="27">
        <v>170426</v>
      </c>
      <c r="M50" s="28"/>
      <c r="N50" s="28"/>
      <c r="O50" s="28"/>
      <c r="P50" s="28"/>
      <c r="Q50" s="28"/>
      <c r="R50" s="28"/>
      <c r="S50" s="28"/>
      <c r="T50" s="28"/>
      <c r="U50" s="55">
        <f t="shared" si="1"/>
        <v>170426</v>
      </c>
      <c r="V50" s="56">
        <f t="shared" si="2"/>
        <v>0</v>
      </c>
      <c r="W50" s="24"/>
    </row>
    <row r="51" spans="1:26" s="23" customFormat="1" x14ac:dyDescent="0.15">
      <c r="A51" s="33">
        <v>43460</v>
      </c>
      <c r="B51" s="4" t="s">
        <v>156</v>
      </c>
      <c r="C51" s="4" t="s">
        <v>155</v>
      </c>
      <c r="D51" s="25" t="s">
        <v>157</v>
      </c>
      <c r="E51" s="6" t="s">
        <v>158</v>
      </c>
      <c r="F51" s="4" t="s">
        <v>159</v>
      </c>
      <c r="G51" s="4">
        <v>6067</v>
      </c>
      <c r="H51" s="60">
        <f t="shared" si="0"/>
        <v>2.001851728650028E-4</v>
      </c>
      <c r="I51" s="27"/>
      <c r="J51" s="27"/>
      <c r="K51" s="28">
        <v>28785</v>
      </c>
      <c r="L51" s="27">
        <v>103966</v>
      </c>
      <c r="M51" s="28"/>
      <c r="N51" s="28"/>
      <c r="O51" s="28"/>
      <c r="P51" s="28"/>
      <c r="Q51" s="28"/>
      <c r="R51" s="28"/>
      <c r="S51" s="28"/>
      <c r="T51" s="28"/>
      <c r="U51" s="55">
        <f t="shared" si="1"/>
        <v>128433.25</v>
      </c>
      <c r="V51" s="56">
        <f t="shared" si="2"/>
        <v>24467.25</v>
      </c>
      <c r="W51" s="5"/>
      <c r="X51" s="5"/>
      <c r="Y51" s="5"/>
      <c r="Z51" s="5"/>
    </row>
    <row r="52" spans="1:26" s="23" customFormat="1" x14ac:dyDescent="0.15">
      <c r="A52" s="33">
        <v>41459</v>
      </c>
      <c r="B52" s="4" t="s">
        <v>169</v>
      </c>
      <c r="C52" s="4" t="s">
        <v>168</v>
      </c>
      <c r="D52" s="4" t="s">
        <v>170</v>
      </c>
      <c r="E52" s="4" t="s">
        <v>171</v>
      </c>
      <c r="F52" s="4" t="s">
        <v>172</v>
      </c>
      <c r="G52" s="4">
        <v>66048</v>
      </c>
      <c r="H52" s="60">
        <f t="shared" si="0"/>
        <v>1.0673366241228935E-3</v>
      </c>
      <c r="I52" s="27">
        <v>29286</v>
      </c>
      <c r="J52" s="27">
        <v>61692</v>
      </c>
      <c r="K52" s="28">
        <v>698583</v>
      </c>
      <c r="L52" s="27"/>
      <c r="M52" s="28"/>
      <c r="N52" s="28"/>
      <c r="O52" s="28"/>
      <c r="P52" s="28"/>
      <c r="Q52" s="28"/>
      <c r="R52" s="28"/>
      <c r="S52" s="28"/>
      <c r="T52" s="28"/>
      <c r="U52" s="55">
        <f t="shared" si="1"/>
        <v>684773.54999999993</v>
      </c>
      <c r="V52" s="56">
        <f t="shared" si="2"/>
        <v>593795.54999999993</v>
      </c>
    </row>
    <row r="53" spans="1:26" s="23" customFormat="1" x14ac:dyDescent="0.15">
      <c r="A53" s="33">
        <v>21865</v>
      </c>
      <c r="B53" s="4" t="s">
        <v>173</v>
      </c>
      <c r="C53" s="4" t="s">
        <v>32</v>
      </c>
      <c r="D53" s="4" t="s">
        <v>70</v>
      </c>
      <c r="E53" s="4" t="s">
        <v>71</v>
      </c>
      <c r="F53" s="4" t="s">
        <v>41</v>
      </c>
      <c r="G53" s="4">
        <v>94998</v>
      </c>
      <c r="H53" s="60">
        <f t="shared" si="0"/>
        <v>2.2871680005508919E-4</v>
      </c>
      <c r="I53" s="27">
        <v>-934</v>
      </c>
      <c r="J53" s="27">
        <v>-72</v>
      </c>
      <c r="K53" s="28">
        <v>-10289</v>
      </c>
      <c r="L53" s="27">
        <v>156490</v>
      </c>
      <c r="M53" s="28"/>
      <c r="N53" s="28"/>
      <c r="O53" s="28"/>
      <c r="P53" s="28"/>
      <c r="Q53" s="28"/>
      <c r="R53" s="28"/>
      <c r="S53" s="28"/>
      <c r="T53" s="28"/>
      <c r="U53" s="55">
        <f t="shared" si="1"/>
        <v>146738.35</v>
      </c>
      <c r="V53" s="56">
        <f t="shared" si="2"/>
        <v>-8745.65</v>
      </c>
    </row>
    <row r="54" spans="1:26" s="23" customFormat="1" x14ac:dyDescent="0.15">
      <c r="A54" s="33">
        <v>35629</v>
      </c>
      <c r="B54" s="4" t="s">
        <v>174</v>
      </c>
      <c r="C54" s="4" t="s">
        <v>6</v>
      </c>
      <c r="D54" s="4" t="s">
        <v>175</v>
      </c>
      <c r="E54" s="4" t="s">
        <v>176</v>
      </c>
      <c r="F54" s="4" t="s">
        <v>62</v>
      </c>
      <c r="G54" s="4">
        <v>78731</v>
      </c>
      <c r="H54" s="60">
        <f t="shared" si="0"/>
        <v>3.5179202827640916E-5</v>
      </c>
      <c r="I54" s="27"/>
      <c r="J54" s="27"/>
      <c r="K54" s="28"/>
      <c r="L54" s="27">
        <v>22570</v>
      </c>
      <c r="M54" s="28"/>
      <c r="N54" s="28"/>
      <c r="O54" s="28"/>
      <c r="P54" s="28"/>
      <c r="Q54" s="28"/>
      <c r="R54" s="28"/>
      <c r="S54" s="28"/>
      <c r="T54" s="28"/>
      <c r="U54" s="55">
        <f t="shared" si="1"/>
        <v>22570</v>
      </c>
      <c r="V54" s="56">
        <f t="shared" si="2"/>
        <v>0</v>
      </c>
    </row>
    <row r="55" spans="1:26" s="23" customFormat="1" x14ac:dyDescent="0.15">
      <c r="A55" s="33">
        <v>27154</v>
      </c>
      <c r="B55" s="4" t="s">
        <v>177</v>
      </c>
      <c r="C55" s="4" t="s">
        <v>6</v>
      </c>
      <c r="D55" s="4" t="s">
        <v>178</v>
      </c>
      <c r="E55" s="4" t="s">
        <v>179</v>
      </c>
      <c r="F55" s="4" t="s">
        <v>180</v>
      </c>
      <c r="G55" s="4" t="s">
        <v>181</v>
      </c>
      <c r="H55" s="60">
        <f t="shared" si="0"/>
        <v>9.4177858898158474E-4</v>
      </c>
      <c r="I55" s="27">
        <v>19730</v>
      </c>
      <c r="J55" s="27">
        <v>23647</v>
      </c>
      <c r="K55" s="28"/>
      <c r="L55" s="27">
        <v>560842</v>
      </c>
      <c r="M55" s="28"/>
      <c r="N55" s="28"/>
      <c r="O55" s="28"/>
      <c r="P55" s="28"/>
      <c r="Q55" s="28"/>
      <c r="R55" s="28"/>
      <c r="S55" s="28"/>
      <c r="T55" s="28"/>
      <c r="U55" s="55">
        <f t="shared" si="1"/>
        <v>604219</v>
      </c>
      <c r="V55" s="56">
        <f t="shared" si="2"/>
        <v>0</v>
      </c>
    </row>
    <row r="56" spans="1:26" s="23" customFormat="1" x14ac:dyDescent="0.15">
      <c r="A56" s="33">
        <v>19062</v>
      </c>
      <c r="B56" s="4" t="s">
        <v>182</v>
      </c>
      <c r="C56" s="4" t="s">
        <v>32</v>
      </c>
      <c r="D56" s="4" t="s">
        <v>183</v>
      </c>
      <c r="E56" s="4" t="s">
        <v>184</v>
      </c>
      <c r="F56" s="4" t="s">
        <v>159</v>
      </c>
      <c r="G56" s="4" t="s">
        <v>185</v>
      </c>
      <c r="H56" s="60">
        <f t="shared" si="0"/>
        <v>2.8645784248796904E-4</v>
      </c>
      <c r="I56" s="27">
        <v>100405</v>
      </c>
      <c r="J56" s="27">
        <v>83579</v>
      </c>
      <c r="K56" s="28">
        <v>-236</v>
      </c>
      <c r="L56" s="27"/>
      <c r="M56" s="28"/>
      <c r="N56" s="28"/>
      <c r="O56" s="28"/>
      <c r="P56" s="28"/>
      <c r="Q56" s="28"/>
      <c r="R56" s="28"/>
      <c r="S56" s="28"/>
      <c r="T56" s="28"/>
      <c r="U56" s="55">
        <f t="shared" si="1"/>
        <v>183783.4</v>
      </c>
      <c r="V56" s="56">
        <f t="shared" si="2"/>
        <v>-200.6</v>
      </c>
    </row>
    <row r="57" spans="1:26" s="23" customFormat="1" x14ac:dyDescent="0.15">
      <c r="A57" s="33">
        <v>33022</v>
      </c>
      <c r="B57" s="1" t="s">
        <v>186</v>
      </c>
      <c r="C57" s="1" t="s">
        <v>140</v>
      </c>
      <c r="D57" s="1" t="s">
        <v>187</v>
      </c>
      <c r="E57" s="1" t="s">
        <v>107</v>
      </c>
      <c r="F57" s="1" t="s">
        <v>108</v>
      </c>
      <c r="G57" s="2">
        <v>10004</v>
      </c>
      <c r="H57" s="60">
        <f t="shared" si="0"/>
        <v>4.8367117542956372E-5</v>
      </c>
      <c r="I57" s="27">
        <v>21777</v>
      </c>
      <c r="J57" s="27">
        <v>9254</v>
      </c>
      <c r="K57" s="28"/>
      <c r="L57" s="27"/>
      <c r="M57" s="28"/>
      <c r="N57" s="28"/>
      <c r="O57" s="28"/>
      <c r="P57" s="28"/>
      <c r="Q57" s="28"/>
      <c r="R57" s="28"/>
      <c r="S57" s="28"/>
      <c r="T57" s="28"/>
      <c r="U57" s="55">
        <f t="shared" si="1"/>
        <v>31031</v>
      </c>
      <c r="V57" s="56">
        <f t="shared" si="2"/>
        <v>0</v>
      </c>
    </row>
    <row r="58" spans="1:26" s="23" customFormat="1" x14ac:dyDescent="0.15">
      <c r="A58" s="33">
        <v>37273</v>
      </c>
      <c r="B58" s="4" t="s">
        <v>188</v>
      </c>
      <c r="C58" s="4" t="s">
        <v>140</v>
      </c>
      <c r="D58" s="4" t="s">
        <v>189</v>
      </c>
      <c r="E58" s="4" t="s">
        <v>190</v>
      </c>
      <c r="F58" s="4" t="s">
        <v>131</v>
      </c>
      <c r="G58" s="2">
        <v>3002</v>
      </c>
      <c r="H58" s="60">
        <f t="shared" si="0"/>
        <v>1.4783276756175161E-3</v>
      </c>
      <c r="I58" s="27">
        <v>588303</v>
      </c>
      <c r="J58" s="27">
        <v>360151</v>
      </c>
      <c r="K58" s="28"/>
      <c r="L58" s="27"/>
      <c r="M58" s="28"/>
      <c r="N58" s="28"/>
      <c r="O58" s="28"/>
      <c r="P58" s="28"/>
      <c r="Q58" s="28"/>
      <c r="R58" s="28"/>
      <c r="S58" s="28"/>
      <c r="T58" s="28"/>
      <c r="U58" s="55">
        <f t="shared" si="1"/>
        <v>948454</v>
      </c>
      <c r="V58" s="56">
        <f t="shared" si="2"/>
        <v>0</v>
      </c>
      <c r="W58" s="11"/>
      <c r="X58" s="11"/>
      <c r="Y58" s="11"/>
      <c r="Z58" s="11"/>
    </row>
    <row r="59" spans="1:26" s="23" customFormat="1" x14ac:dyDescent="0.15">
      <c r="A59" s="33">
        <v>20370</v>
      </c>
      <c r="B59" s="1" t="s">
        <v>192</v>
      </c>
      <c r="C59" s="1" t="s">
        <v>191</v>
      </c>
      <c r="D59" s="1" t="s">
        <v>193</v>
      </c>
      <c r="E59" s="1" t="s">
        <v>107</v>
      </c>
      <c r="F59" s="1" t="s">
        <v>108</v>
      </c>
      <c r="G59" s="2">
        <v>10022</v>
      </c>
      <c r="H59" s="60">
        <f t="shared" si="0"/>
        <v>5.1124406413230934E-7</v>
      </c>
      <c r="I59" s="27">
        <v>305</v>
      </c>
      <c r="J59" s="27">
        <v>23</v>
      </c>
      <c r="K59" s="28"/>
      <c r="L59" s="27"/>
      <c r="M59" s="28"/>
      <c r="N59" s="28"/>
      <c r="O59" s="28"/>
      <c r="P59" s="28"/>
      <c r="Q59" s="28"/>
      <c r="R59" s="28"/>
      <c r="S59" s="28"/>
      <c r="T59" s="28"/>
      <c r="U59" s="55">
        <f t="shared" si="1"/>
        <v>328</v>
      </c>
      <c r="V59" s="56">
        <f t="shared" si="2"/>
        <v>0</v>
      </c>
      <c r="W59" s="24"/>
    </row>
    <row r="60" spans="1:26" s="23" customFormat="1" x14ac:dyDescent="0.15">
      <c r="A60" s="33">
        <v>24813</v>
      </c>
      <c r="B60" s="4" t="s">
        <v>194</v>
      </c>
      <c r="C60" s="4" t="s">
        <v>112</v>
      </c>
      <c r="D60" s="4" t="s">
        <v>195</v>
      </c>
      <c r="E60" s="4" t="s">
        <v>196</v>
      </c>
      <c r="F60" s="4" t="s">
        <v>41</v>
      </c>
      <c r="G60" s="4" t="s">
        <v>197</v>
      </c>
      <c r="H60" s="60">
        <f t="shared" si="0"/>
        <v>-1.8392316941345275E-7</v>
      </c>
      <c r="I60" s="27">
        <v>-83</v>
      </c>
      <c r="J60" s="27">
        <v>-35</v>
      </c>
      <c r="K60" s="28"/>
      <c r="L60" s="27"/>
      <c r="M60" s="28"/>
      <c r="N60" s="28"/>
      <c r="O60" s="28"/>
      <c r="P60" s="28"/>
      <c r="Q60" s="28"/>
      <c r="R60" s="28"/>
      <c r="S60" s="28"/>
      <c r="T60" s="28"/>
      <c r="U60" s="55">
        <f t="shared" si="1"/>
        <v>-118</v>
      </c>
      <c r="V60" s="56">
        <f t="shared" si="2"/>
        <v>0</v>
      </c>
    </row>
    <row r="61" spans="1:26" s="23" customFormat="1" x14ac:dyDescent="0.15">
      <c r="A61" s="33">
        <v>18279</v>
      </c>
      <c r="B61" s="4" t="s">
        <v>199</v>
      </c>
      <c r="C61" s="4" t="s">
        <v>32</v>
      </c>
      <c r="D61" s="4" t="s">
        <v>200</v>
      </c>
      <c r="E61" s="4" t="s">
        <v>201</v>
      </c>
      <c r="F61" s="4" t="s">
        <v>16</v>
      </c>
      <c r="G61" s="4">
        <v>19106</v>
      </c>
      <c r="H61" s="60">
        <f t="shared" si="0"/>
        <v>2.0909924307126486E-3</v>
      </c>
      <c r="I61" s="27"/>
      <c r="J61" s="27"/>
      <c r="K61" s="28">
        <v>1578262</v>
      </c>
      <c r="L61" s="27"/>
      <c r="M61" s="28"/>
      <c r="N61" s="28"/>
      <c r="O61" s="28"/>
      <c r="P61" s="28"/>
      <c r="Q61" s="28"/>
      <c r="R61" s="28"/>
      <c r="S61" s="28"/>
      <c r="T61" s="28"/>
      <c r="U61" s="55">
        <f t="shared" si="1"/>
        <v>1341522.7</v>
      </c>
      <c r="V61" s="56">
        <f t="shared" si="2"/>
        <v>1341522.7</v>
      </c>
    </row>
    <row r="62" spans="1:26" s="23" customFormat="1" x14ac:dyDescent="0.15">
      <c r="A62" s="33">
        <v>38911</v>
      </c>
      <c r="B62" s="1" t="s">
        <v>203</v>
      </c>
      <c r="C62" s="4" t="s">
        <v>32</v>
      </c>
      <c r="D62" s="1" t="s">
        <v>204</v>
      </c>
      <c r="E62" s="4" t="s">
        <v>196</v>
      </c>
      <c r="F62" s="4" t="s">
        <v>62</v>
      </c>
      <c r="G62" s="1" t="s">
        <v>205</v>
      </c>
      <c r="H62" s="60">
        <f t="shared" si="0"/>
        <v>2.3507095589059217E-4</v>
      </c>
      <c r="I62" s="27">
        <v>29336</v>
      </c>
      <c r="J62" s="27">
        <v>32931</v>
      </c>
      <c r="K62" s="28"/>
      <c r="L62" s="27">
        <v>88548</v>
      </c>
      <c r="M62" s="28"/>
      <c r="N62" s="28"/>
      <c r="O62" s="28"/>
      <c r="P62" s="28"/>
      <c r="Q62" s="28"/>
      <c r="R62" s="28"/>
      <c r="S62" s="28"/>
      <c r="T62" s="28"/>
      <c r="U62" s="55">
        <f t="shared" si="1"/>
        <v>150815</v>
      </c>
      <c r="V62" s="56">
        <f t="shared" si="2"/>
        <v>0</v>
      </c>
    </row>
    <row r="63" spans="1:26" s="23" customFormat="1" x14ac:dyDescent="0.15">
      <c r="A63" s="33">
        <v>29580</v>
      </c>
      <c r="B63" s="4" t="s">
        <v>206</v>
      </c>
      <c r="C63" s="4" t="s">
        <v>32</v>
      </c>
      <c r="D63" s="25" t="s">
        <v>207</v>
      </c>
      <c r="E63" s="4" t="s">
        <v>208</v>
      </c>
      <c r="F63" s="4" t="s">
        <v>37</v>
      </c>
      <c r="G63" s="1">
        <v>50311</v>
      </c>
      <c r="H63" s="60">
        <f t="shared" si="0"/>
        <v>1.9507234255594787E-4</v>
      </c>
      <c r="I63" s="27">
        <v>51698</v>
      </c>
      <c r="J63" s="27">
        <v>69030</v>
      </c>
      <c r="K63" s="28"/>
      <c r="L63" s="27">
        <v>4425</v>
      </c>
      <c r="M63" s="28"/>
      <c r="N63" s="28"/>
      <c r="O63" s="28"/>
      <c r="P63" s="28"/>
      <c r="Q63" s="28"/>
      <c r="R63" s="28"/>
      <c r="S63" s="28"/>
      <c r="T63" s="28"/>
      <c r="U63" s="55">
        <f t="shared" si="1"/>
        <v>125153</v>
      </c>
      <c r="V63" s="56">
        <f t="shared" si="2"/>
        <v>0</v>
      </c>
    </row>
    <row r="64" spans="1:26" s="23" customFormat="1" x14ac:dyDescent="0.15">
      <c r="A64" s="33">
        <v>22276</v>
      </c>
      <c r="B64" s="4" t="s">
        <v>793</v>
      </c>
      <c r="C64" s="4" t="s">
        <v>6</v>
      </c>
      <c r="D64" s="25" t="s">
        <v>794</v>
      </c>
      <c r="E64" s="4" t="s">
        <v>298</v>
      </c>
      <c r="F64" s="4" t="s">
        <v>299</v>
      </c>
      <c r="G64" s="1">
        <v>68131</v>
      </c>
      <c r="H64" s="60">
        <f t="shared" si="0"/>
        <v>2.6891437773359471E-4</v>
      </c>
      <c r="I64" s="27">
        <v>682</v>
      </c>
      <c r="J64" s="27">
        <v>134</v>
      </c>
      <c r="K64" s="28"/>
      <c r="L64" s="27">
        <v>171712</v>
      </c>
      <c r="M64" s="28"/>
      <c r="N64" s="28"/>
      <c r="O64" s="28"/>
      <c r="P64" s="28"/>
      <c r="Q64" s="28"/>
      <c r="R64" s="28"/>
      <c r="S64" s="28"/>
      <c r="T64" s="28"/>
      <c r="U64" s="55">
        <f t="shared" si="1"/>
        <v>172528</v>
      </c>
      <c r="V64" s="56">
        <f t="shared" si="2"/>
        <v>0</v>
      </c>
    </row>
    <row r="65" spans="1:26" s="23" customFormat="1" x14ac:dyDescent="0.15">
      <c r="A65" s="33">
        <v>20095</v>
      </c>
      <c r="B65" s="4" t="s">
        <v>761</v>
      </c>
      <c r="C65" s="4" t="s">
        <v>85</v>
      </c>
      <c r="D65" s="4" t="s">
        <v>209</v>
      </c>
      <c r="E65" s="4" t="s">
        <v>210</v>
      </c>
      <c r="F65" s="4" t="s">
        <v>36</v>
      </c>
      <c r="G65" s="4" t="s">
        <v>211</v>
      </c>
      <c r="H65" s="60">
        <f t="shared" si="0"/>
        <v>2.344474875196991E-4</v>
      </c>
      <c r="I65" s="27"/>
      <c r="J65" s="27"/>
      <c r="K65" s="28"/>
      <c r="L65" s="27">
        <v>150415</v>
      </c>
      <c r="M65" s="28"/>
      <c r="N65" s="28"/>
      <c r="O65" s="28"/>
      <c r="P65" s="28"/>
      <c r="Q65" s="28"/>
      <c r="R65" s="28"/>
      <c r="S65" s="28"/>
      <c r="T65" s="28"/>
      <c r="U65" s="55">
        <f t="shared" si="1"/>
        <v>150415</v>
      </c>
      <c r="V65" s="56">
        <f t="shared" si="2"/>
        <v>0</v>
      </c>
    </row>
    <row r="66" spans="1:26" s="23" customFormat="1" x14ac:dyDescent="0.15">
      <c r="A66" s="33">
        <v>20109</v>
      </c>
      <c r="B66" s="4" t="s">
        <v>762</v>
      </c>
      <c r="C66" s="4" t="s">
        <v>85</v>
      </c>
      <c r="D66" s="4" t="s">
        <v>209</v>
      </c>
      <c r="E66" s="4" t="s">
        <v>210</v>
      </c>
      <c r="F66" s="4" t="s">
        <v>36</v>
      </c>
      <c r="G66" s="4" t="s">
        <v>212</v>
      </c>
      <c r="H66" s="60">
        <f t="shared" si="0"/>
        <v>4.9752775997266201E-5</v>
      </c>
      <c r="I66" s="27"/>
      <c r="J66" s="27"/>
      <c r="K66" s="28"/>
      <c r="L66" s="27">
        <v>31920</v>
      </c>
      <c r="M66" s="28"/>
      <c r="N66" s="28"/>
      <c r="O66" s="28"/>
      <c r="P66" s="28"/>
      <c r="Q66" s="28"/>
      <c r="R66" s="28"/>
      <c r="S66" s="28"/>
      <c r="T66" s="28"/>
      <c r="U66" s="55">
        <f t="shared" si="1"/>
        <v>31920</v>
      </c>
      <c r="V66" s="56">
        <f t="shared" si="2"/>
        <v>0</v>
      </c>
      <c r="W66" s="24"/>
    </row>
    <row r="67" spans="1:26" s="23" customFormat="1" x14ac:dyDescent="0.15">
      <c r="A67" s="33">
        <v>13528</v>
      </c>
      <c r="B67" s="4" t="s">
        <v>214</v>
      </c>
      <c r="C67" s="4" t="s">
        <v>213</v>
      </c>
      <c r="D67" s="4" t="s">
        <v>215</v>
      </c>
      <c r="E67" s="4" t="s">
        <v>216</v>
      </c>
      <c r="F67" s="4" t="s">
        <v>217</v>
      </c>
      <c r="G67" s="4" t="s">
        <v>218</v>
      </c>
      <c r="H67" s="60">
        <f t="shared" ref="H67:H130" si="3">(U67/$K$284)</f>
        <v>4.281661243753454E-3</v>
      </c>
      <c r="I67" s="27">
        <v>138</v>
      </c>
      <c r="J67" s="27">
        <v>652</v>
      </c>
      <c r="K67" s="28"/>
      <c r="L67" s="27">
        <v>2746205</v>
      </c>
      <c r="M67" s="28"/>
      <c r="N67" s="28"/>
      <c r="O67" s="28"/>
      <c r="P67" s="28"/>
      <c r="Q67" s="28"/>
      <c r="R67" s="28"/>
      <c r="S67" s="28"/>
      <c r="T67" s="28"/>
      <c r="U67" s="55">
        <f t="shared" ref="U67:U130" si="4">SUM(I67:J67,L67:N67,P67:T67,V67)</f>
        <v>2746995</v>
      </c>
      <c r="V67" s="56">
        <f t="shared" ref="V67:V130" si="5">(K67+O67)*0.85</f>
        <v>0</v>
      </c>
    </row>
    <row r="68" spans="1:26" s="23" customFormat="1" x14ac:dyDescent="0.15">
      <c r="A68" s="33">
        <v>20117</v>
      </c>
      <c r="B68" s="4" t="s">
        <v>220</v>
      </c>
      <c r="C68" s="4" t="s">
        <v>213</v>
      </c>
      <c r="D68" s="4" t="s">
        <v>221</v>
      </c>
      <c r="E68" s="4" t="s">
        <v>222</v>
      </c>
      <c r="F68" s="4" t="s">
        <v>41</v>
      </c>
      <c r="G68" s="4" t="s">
        <v>223</v>
      </c>
      <c r="H68" s="60">
        <f t="shared" si="3"/>
        <v>1.273018839680514E-3</v>
      </c>
      <c r="I68" s="27"/>
      <c r="J68" s="27"/>
      <c r="K68" s="28">
        <v>960863</v>
      </c>
      <c r="L68" s="27"/>
      <c r="M68" s="28"/>
      <c r="N68" s="28"/>
      <c r="O68" s="28"/>
      <c r="P68" s="28"/>
      <c r="Q68" s="28"/>
      <c r="R68" s="28"/>
      <c r="S68" s="28"/>
      <c r="T68" s="28"/>
      <c r="U68" s="55">
        <f t="shared" si="4"/>
        <v>816733.54999999993</v>
      </c>
      <c r="V68" s="56">
        <f t="shared" si="5"/>
        <v>816733.54999999993</v>
      </c>
      <c r="W68" s="9"/>
      <c r="X68" s="8"/>
      <c r="Y68" s="8"/>
    </row>
    <row r="69" spans="1:26" s="23" customFormat="1" x14ac:dyDescent="0.15">
      <c r="A69" s="33">
        <v>10472</v>
      </c>
      <c r="B69" s="4" t="s">
        <v>225</v>
      </c>
      <c r="C69" s="4" t="s">
        <v>224</v>
      </c>
      <c r="D69" s="4" t="s">
        <v>226</v>
      </c>
      <c r="E69" s="4" t="s">
        <v>227</v>
      </c>
      <c r="F69" s="4" t="s">
        <v>21</v>
      </c>
      <c r="G69" s="4" t="s">
        <v>228</v>
      </c>
      <c r="H69" s="60">
        <f t="shared" si="3"/>
        <v>2.2712796884541458E-4</v>
      </c>
      <c r="I69" s="27">
        <v>11811</v>
      </c>
      <c r="J69" s="27">
        <v>6902</v>
      </c>
      <c r="K69" s="28"/>
      <c r="L69" s="27">
        <v>127006</v>
      </c>
      <c r="M69" s="28"/>
      <c r="N69" s="28"/>
      <c r="O69" s="28"/>
      <c r="P69" s="28"/>
      <c r="Q69" s="28"/>
      <c r="R69" s="28"/>
      <c r="S69" s="28"/>
      <c r="T69" s="28"/>
      <c r="U69" s="55">
        <f t="shared" si="4"/>
        <v>145719</v>
      </c>
      <c r="V69" s="56">
        <f t="shared" si="5"/>
        <v>0</v>
      </c>
      <c r="W69" s="5"/>
      <c r="X69" s="5"/>
      <c r="Y69" s="5"/>
      <c r="Z69" s="8"/>
    </row>
    <row r="70" spans="1:26" s="23" customFormat="1" x14ac:dyDescent="0.15">
      <c r="A70" s="33">
        <v>20230</v>
      </c>
      <c r="B70" s="4" t="s">
        <v>230</v>
      </c>
      <c r="C70" s="4" t="s">
        <v>229</v>
      </c>
      <c r="D70" s="4" t="s">
        <v>231</v>
      </c>
      <c r="E70" s="4" t="s">
        <v>232</v>
      </c>
      <c r="F70" s="4" t="s">
        <v>89</v>
      </c>
      <c r="G70" s="4" t="s">
        <v>233</v>
      </c>
      <c r="H70" s="60">
        <f t="shared" si="3"/>
        <v>9.0229152365190347E-3</v>
      </c>
      <c r="I70" s="27">
        <v>89063</v>
      </c>
      <c r="J70" s="27">
        <v>181672</v>
      </c>
      <c r="K70" s="28">
        <v>2939287</v>
      </c>
      <c r="L70" s="27">
        <v>3019723</v>
      </c>
      <c r="M70" s="28"/>
      <c r="N70" s="28"/>
      <c r="O70" s="28"/>
      <c r="P70" s="28"/>
      <c r="Q70" s="28"/>
      <c r="R70" s="28"/>
      <c r="S70" s="28"/>
      <c r="T70" s="28"/>
      <c r="U70" s="55">
        <f t="shared" si="4"/>
        <v>5788851.9499999993</v>
      </c>
      <c r="V70" s="56">
        <f t="shared" si="5"/>
        <v>2498393.9499999997</v>
      </c>
      <c r="W70" s="9"/>
      <c r="X70" s="8"/>
      <c r="Y70" s="8"/>
    </row>
    <row r="71" spans="1:26" s="23" customFormat="1" x14ac:dyDescent="0.15">
      <c r="A71" s="33">
        <v>25615</v>
      </c>
      <c r="B71" s="4" t="s">
        <v>234</v>
      </c>
      <c r="C71" s="4" t="s">
        <v>17</v>
      </c>
      <c r="D71" s="4" t="s">
        <v>183</v>
      </c>
      <c r="E71" s="4" t="s">
        <v>184</v>
      </c>
      <c r="F71" s="4" t="s">
        <v>159</v>
      </c>
      <c r="G71" s="4" t="s">
        <v>185</v>
      </c>
      <c r="H71" s="60">
        <f t="shared" si="3"/>
        <v>2.7807827171607361E-3</v>
      </c>
      <c r="I71" s="27">
        <v>32081</v>
      </c>
      <c r="J71" s="27">
        <v>53955</v>
      </c>
      <c r="K71" s="28"/>
      <c r="L71" s="27">
        <v>1715682</v>
      </c>
      <c r="M71" s="28"/>
      <c r="N71" s="28">
        <v>-373</v>
      </c>
      <c r="O71" s="28"/>
      <c r="P71" s="28">
        <v>-17272</v>
      </c>
      <c r="Q71" s="28"/>
      <c r="R71" s="28"/>
      <c r="S71" s="28"/>
      <c r="T71" s="30"/>
      <c r="U71" s="55">
        <f t="shared" si="4"/>
        <v>1784073</v>
      </c>
      <c r="V71" s="56">
        <f t="shared" si="5"/>
        <v>0</v>
      </c>
    </row>
    <row r="72" spans="1:26" s="23" customFormat="1" x14ac:dyDescent="0.15">
      <c r="A72" s="33">
        <v>18767</v>
      </c>
      <c r="B72" s="4" t="s">
        <v>235</v>
      </c>
      <c r="C72" s="4" t="s">
        <v>17</v>
      </c>
      <c r="D72" s="4" t="s">
        <v>236</v>
      </c>
      <c r="E72" s="4" t="s">
        <v>237</v>
      </c>
      <c r="F72" s="4" t="s">
        <v>21</v>
      </c>
      <c r="G72" s="4" t="s">
        <v>238</v>
      </c>
      <c r="H72" s="60">
        <f t="shared" si="3"/>
        <v>3.6843208736135951E-3</v>
      </c>
      <c r="I72" s="27"/>
      <c r="J72" s="27"/>
      <c r="K72" s="28"/>
      <c r="L72" s="27">
        <v>2377888</v>
      </c>
      <c r="M72" s="28"/>
      <c r="N72" s="28"/>
      <c r="O72" s="28"/>
      <c r="P72" s="28">
        <v>-14130</v>
      </c>
      <c r="Q72" s="28"/>
      <c r="R72" s="28"/>
      <c r="S72" s="28"/>
      <c r="T72" s="28"/>
      <c r="U72" s="55">
        <f t="shared" si="4"/>
        <v>2363758</v>
      </c>
      <c r="V72" s="56">
        <f t="shared" si="5"/>
        <v>0</v>
      </c>
    </row>
    <row r="73" spans="1:26" s="23" customFormat="1" x14ac:dyDescent="0.15">
      <c r="A73" s="33">
        <v>28665</v>
      </c>
      <c r="B73" s="4" t="s">
        <v>239</v>
      </c>
      <c r="C73" s="4" t="s">
        <v>17</v>
      </c>
      <c r="D73" s="4" t="s">
        <v>240</v>
      </c>
      <c r="E73" s="4" t="s">
        <v>88</v>
      </c>
      <c r="F73" s="4" t="s">
        <v>89</v>
      </c>
      <c r="G73" s="4" t="s">
        <v>241</v>
      </c>
      <c r="H73" s="60">
        <f t="shared" si="3"/>
        <v>7.0006301892819984E-4</v>
      </c>
      <c r="I73" s="27">
        <v>3874</v>
      </c>
      <c r="J73" s="27">
        <v>3875</v>
      </c>
      <c r="K73" s="28"/>
      <c r="L73" s="27">
        <v>441392</v>
      </c>
      <c r="M73" s="28"/>
      <c r="N73" s="28"/>
      <c r="O73" s="28"/>
      <c r="P73" s="28"/>
      <c r="Q73" s="28"/>
      <c r="R73" s="28"/>
      <c r="S73" s="28"/>
      <c r="T73" s="28"/>
      <c r="U73" s="55">
        <f t="shared" si="4"/>
        <v>449141</v>
      </c>
      <c r="V73" s="56">
        <f t="shared" si="5"/>
        <v>0</v>
      </c>
    </row>
    <row r="74" spans="1:26" s="23" customFormat="1" x14ac:dyDescent="0.15">
      <c r="A74" s="33">
        <v>10677</v>
      </c>
      <c r="B74" s="4" t="s">
        <v>242</v>
      </c>
      <c r="C74" s="4" t="s">
        <v>17</v>
      </c>
      <c r="D74" s="4" t="s">
        <v>243</v>
      </c>
      <c r="E74" s="4" t="s">
        <v>97</v>
      </c>
      <c r="F74" s="4" t="s">
        <v>89</v>
      </c>
      <c r="G74" s="4" t="s">
        <v>244</v>
      </c>
      <c r="H74" s="60">
        <f t="shared" si="3"/>
        <v>6.1468731766372809E-3</v>
      </c>
      <c r="I74" s="27">
        <v>153894</v>
      </c>
      <c r="J74" s="27">
        <v>165004</v>
      </c>
      <c r="K74" s="28">
        <v>4212</v>
      </c>
      <c r="L74" s="27">
        <v>3621185</v>
      </c>
      <c r="M74" s="28"/>
      <c r="N74" s="28"/>
      <c r="O74" s="28"/>
      <c r="P74" s="28"/>
      <c r="Q74" s="28"/>
      <c r="R74" s="28"/>
      <c r="S74" s="28"/>
      <c r="T74" s="28"/>
      <c r="U74" s="55">
        <f t="shared" si="4"/>
        <v>3943663.2</v>
      </c>
      <c r="V74" s="56">
        <f t="shared" si="5"/>
        <v>3580.2</v>
      </c>
      <c r="Z74" s="8"/>
    </row>
    <row r="75" spans="1:26" s="23" customFormat="1" x14ac:dyDescent="0.15">
      <c r="A75" s="33">
        <v>31534</v>
      </c>
      <c r="B75" s="4" t="s">
        <v>246</v>
      </c>
      <c r="C75" s="4" t="s">
        <v>245</v>
      </c>
      <c r="D75" s="4" t="s">
        <v>247</v>
      </c>
      <c r="E75" s="4" t="s">
        <v>248</v>
      </c>
      <c r="F75" s="4" t="s">
        <v>144</v>
      </c>
      <c r="G75" s="4" t="s">
        <v>249</v>
      </c>
      <c r="H75" s="60">
        <f t="shared" si="3"/>
        <v>1.4030532218577425E-4</v>
      </c>
      <c r="I75" s="27"/>
      <c r="J75" s="27"/>
      <c r="K75" s="28"/>
      <c r="L75" s="27">
        <v>90016</v>
      </c>
      <c r="M75" s="28"/>
      <c r="N75" s="28"/>
      <c r="O75" s="28"/>
      <c r="P75" s="28"/>
      <c r="Q75" s="28"/>
      <c r="R75" s="28"/>
      <c r="S75" s="28"/>
      <c r="T75" s="28"/>
      <c r="U75" s="55">
        <f t="shared" si="4"/>
        <v>90016</v>
      </c>
      <c r="V75" s="56">
        <f t="shared" si="5"/>
        <v>0</v>
      </c>
    </row>
    <row r="76" spans="1:26" s="23" customFormat="1" x14ac:dyDescent="0.15">
      <c r="A76" s="33">
        <v>41785</v>
      </c>
      <c r="B76" s="4" t="s">
        <v>251</v>
      </c>
      <c r="C76" s="4" t="s">
        <v>250</v>
      </c>
      <c r="D76" s="4" t="s">
        <v>252</v>
      </c>
      <c r="E76" s="4" t="s">
        <v>253</v>
      </c>
      <c r="F76" s="4" t="s">
        <v>254</v>
      </c>
      <c r="G76" s="4" t="s">
        <v>255</v>
      </c>
      <c r="H76" s="60">
        <f t="shared" si="3"/>
        <v>5.0488936276198181E-4</v>
      </c>
      <c r="I76" s="27">
        <v>41121</v>
      </c>
      <c r="J76" s="27">
        <v>20413</v>
      </c>
      <c r="K76" s="28"/>
      <c r="L76" s="27">
        <v>262389</v>
      </c>
      <c r="M76" s="28"/>
      <c r="N76" s="28"/>
      <c r="O76" s="28"/>
      <c r="P76" s="28"/>
      <c r="Q76" s="28"/>
      <c r="R76" s="28"/>
      <c r="S76" s="28"/>
      <c r="T76" s="28"/>
      <c r="U76" s="55">
        <f t="shared" si="4"/>
        <v>323923</v>
      </c>
      <c r="V76" s="56">
        <f t="shared" si="5"/>
        <v>0</v>
      </c>
      <c r="Z76" s="5"/>
    </row>
    <row r="77" spans="1:26" s="23" customFormat="1" x14ac:dyDescent="0.15">
      <c r="A77" s="33">
        <v>20443</v>
      </c>
      <c r="B77" s="1" t="s">
        <v>257</v>
      </c>
      <c r="C77" s="1" t="s">
        <v>256</v>
      </c>
      <c r="D77" s="1" t="s">
        <v>79</v>
      </c>
      <c r="E77" s="1" t="s">
        <v>35</v>
      </c>
      <c r="F77" s="1" t="s">
        <v>36</v>
      </c>
      <c r="G77" s="2">
        <v>60604</v>
      </c>
      <c r="H77" s="60">
        <f t="shared" si="3"/>
        <v>2.6606185406966624E-3</v>
      </c>
      <c r="I77" s="27">
        <v>429710</v>
      </c>
      <c r="J77" s="27">
        <v>293837</v>
      </c>
      <c r="K77" s="28"/>
      <c r="L77" s="27">
        <v>983432</v>
      </c>
      <c r="M77" s="28"/>
      <c r="N77" s="28"/>
      <c r="O77" s="28"/>
      <c r="P77" s="28"/>
      <c r="Q77" s="28"/>
      <c r="R77" s="28"/>
      <c r="S77" s="28"/>
      <c r="T77" s="28"/>
      <c r="U77" s="55">
        <f t="shared" si="4"/>
        <v>1706979</v>
      </c>
      <c r="V77" s="56">
        <f t="shared" si="5"/>
        <v>0</v>
      </c>
    </row>
    <row r="78" spans="1:26" s="23" customFormat="1" x14ac:dyDescent="0.15">
      <c r="A78" s="33">
        <v>35289</v>
      </c>
      <c r="B78" s="1" t="s">
        <v>258</v>
      </c>
      <c r="C78" s="1" t="s">
        <v>32</v>
      </c>
      <c r="D78" s="1" t="s">
        <v>259</v>
      </c>
      <c r="E78" s="1" t="s">
        <v>35</v>
      </c>
      <c r="F78" s="1" t="s">
        <v>36</v>
      </c>
      <c r="G78" s="2">
        <v>60685</v>
      </c>
      <c r="H78" s="60">
        <f t="shared" si="3"/>
        <v>7.5571224704318709E-4</v>
      </c>
      <c r="I78" s="27">
        <v>7365</v>
      </c>
      <c r="J78" s="27">
        <v>3994</v>
      </c>
      <c r="K78" s="28"/>
      <c r="L78" s="27">
        <v>473485</v>
      </c>
      <c r="M78" s="28"/>
      <c r="N78" s="28"/>
      <c r="O78" s="28"/>
      <c r="P78" s="28"/>
      <c r="Q78" s="28"/>
      <c r="R78" s="28"/>
      <c r="S78" s="28"/>
      <c r="T78" s="28"/>
      <c r="U78" s="55">
        <f t="shared" si="4"/>
        <v>484844</v>
      </c>
      <c r="V78" s="56">
        <f t="shared" si="5"/>
        <v>0</v>
      </c>
    </row>
    <row r="79" spans="1:26" s="23" customFormat="1" x14ac:dyDescent="0.15">
      <c r="A79" s="33">
        <v>10804</v>
      </c>
      <c r="B79" s="1" t="s">
        <v>260</v>
      </c>
      <c r="C79" s="1" t="s">
        <v>122</v>
      </c>
      <c r="D79" s="1" t="s">
        <v>207</v>
      </c>
      <c r="E79" s="1" t="s">
        <v>208</v>
      </c>
      <c r="F79" s="1" t="s">
        <v>37</v>
      </c>
      <c r="G79" s="2">
        <v>50322</v>
      </c>
      <c r="H79" s="60">
        <f t="shared" si="3"/>
        <v>1.796003514638657E-3</v>
      </c>
      <c r="I79" s="27">
        <v>43907</v>
      </c>
      <c r="J79" s="27">
        <v>112191</v>
      </c>
      <c r="K79" s="28"/>
      <c r="L79" s="27">
        <v>996168</v>
      </c>
      <c r="M79" s="28"/>
      <c r="N79" s="28"/>
      <c r="O79" s="28"/>
      <c r="P79" s="28"/>
      <c r="Q79" s="28"/>
      <c r="R79" s="28"/>
      <c r="S79" s="28"/>
      <c r="T79" s="28"/>
      <c r="U79" s="55">
        <f t="shared" si="4"/>
        <v>1152266</v>
      </c>
      <c r="V79" s="56">
        <f t="shared" si="5"/>
        <v>0</v>
      </c>
      <c r="Z79" s="8"/>
    </row>
    <row r="80" spans="1:26" s="23" customFormat="1" x14ac:dyDescent="0.15">
      <c r="A80" s="33">
        <v>37206</v>
      </c>
      <c r="B80" s="4" t="s">
        <v>262</v>
      </c>
      <c r="C80" s="1" t="s">
        <v>261</v>
      </c>
      <c r="D80" s="4" t="s">
        <v>263</v>
      </c>
      <c r="E80" s="4" t="s">
        <v>82</v>
      </c>
      <c r="F80" s="4" t="s">
        <v>83</v>
      </c>
      <c r="G80" s="4" t="s">
        <v>264</v>
      </c>
      <c r="H80" s="60">
        <f t="shared" si="3"/>
        <v>8.5302630771403036E-4</v>
      </c>
      <c r="I80" s="27" t="s">
        <v>202</v>
      </c>
      <c r="J80" s="27" t="s">
        <v>202</v>
      </c>
      <c r="K80" s="28"/>
      <c r="L80" s="27">
        <v>547278</v>
      </c>
      <c r="M80" s="28"/>
      <c r="N80" s="28"/>
      <c r="O80" s="28"/>
      <c r="P80" s="28"/>
      <c r="Q80" s="28"/>
      <c r="R80" s="28"/>
      <c r="S80" s="28"/>
      <c r="T80" s="28"/>
      <c r="U80" s="55">
        <f t="shared" si="4"/>
        <v>547278</v>
      </c>
      <c r="V80" s="56">
        <f t="shared" si="5"/>
        <v>0</v>
      </c>
    </row>
    <row r="81" spans="1:26" s="23" customFormat="1" x14ac:dyDescent="0.15">
      <c r="A81" s="33">
        <v>10499</v>
      </c>
      <c r="B81" s="4" t="s">
        <v>266</v>
      </c>
      <c r="C81" s="1" t="s">
        <v>265</v>
      </c>
      <c r="D81" s="4" t="s">
        <v>267</v>
      </c>
      <c r="E81" s="4" t="s">
        <v>268</v>
      </c>
      <c r="F81" s="4" t="s">
        <v>144</v>
      </c>
      <c r="G81" s="4">
        <v>48009</v>
      </c>
      <c r="H81" s="60">
        <f t="shared" si="3"/>
        <v>-9.7837774102393455E-6</v>
      </c>
      <c r="I81" s="27">
        <v>-5610</v>
      </c>
      <c r="J81" s="27">
        <v>-667</v>
      </c>
      <c r="K81" s="28"/>
      <c r="L81" s="27"/>
      <c r="M81" s="28"/>
      <c r="N81" s="28"/>
      <c r="O81" s="28"/>
      <c r="P81" s="28"/>
      <c r="Q81" s="28"/>
      <c r="R81" s="28"/>
      <c r="S81" s="28"/>
      <c r="T81" s="28"/>
      <c r="U81" s="55">
        <f t="shared" si="4"/>
        <v>-6277</v>
      </c>
      <c r="V81" s="56">
        <f t="shared" si="5"/>
        <v>0</v>
      </c>
      <c r="Z81" s="8"/>
    </row>
    <row r="82" spans="1:26" s="23" customFormat="1" x14ac:dyDescent="0.15">
      <c r="A82" s="33">
        <v>18961</v>
      </c>
      <c r="B82" s="4" t="s">
        <v>790</v>
      </c>
      <c r="C82" s="1" t="s">
        <v>6</v>
      </c>
      <c r="D82" s="4" t="s">
        <v>791</v>
      </c>
      <c r="E82" s="4" t="s">
        <v>104</v>
      </c>
      <c r="F82" s="4" t="s">
        <v>89</v>
      </c>
      <c r="G82" s="4" t="s">
        <v>792</v>
      </c>
      <c r="H82" s="60">
        <f t="shared" si="3"/>
        <v>4.4837320187726768E-4</v>
      </c>
      <c r="I82" s="27"/>
      <c r="J82" s="27"/>
      <c r="K82" s="28">
        <v>338428</v>
      </c>
      <c r="L82" s="27"/>
      <c r="M82" s="28"/>
      <c r="N82" s="28"/>
      <c r="O82" s="28"/>
      <c r="P82" s="28"/>
      <c r="Q82" s="28"/>
      <c r="R82" s="28"/>
      <c r="S82" s="28"/>
      <c r="T82" s="28"/>
      <c r="U82" s="55">
        <f t="shared" si="4"/>
        <v>287663.8</v>
      </c>
      <c r="V82" s="56">
        <f t="shared" si="5"/>
        <v>287663.8</v>
      </c>
      <c r="W82" s="24"/>
    </row>
    <row r="83" spans="1:26" s="23" customFormat="1" x14ac:dyDescent="0.15">
      <c r="A83" s="33">
        <v>31348</v>
      </c>
      <c r="B83" s="1" t="s">
        <v>269</v>
      </c>
      <c r="C83" s="1" t="s">
        <v>32</v>
      </c>
      <c r="D83" s="4" t="s">
        <v>270</v>
      </c>
      <c r="E83" s="4" t="s">
        <v>110</v>
      </c>
      <c r="F83" s="4" t="s">
        <v>111</v>
      </c>
      <c r="G83" s="4">
        <v>19801</v>
      </c>
      <c r="H83" s="60">
        <f t="shared" si="3"/>
        <v>3.9066528120159145E-5</v>
      </c>
      <c r="I83" s="27">
        <v>17</v>
      </c>
      <c r="J83" s="27">
        <v>146</v>
      </c>
      <c r="K83" s="28"/>
      <c r="L83" s="27">
        <v>24901</v>
      </c>
      <c r="M83" s="28"/>
      <c r="N83" s="28"/>
      <c r="O83" s="28"/>
      <c r="P83" s="28"/>
      <c r="Q83" s="28"/>
      <c r="R83" s="28"/>
      <c r="S83" s="28"/>
      <c r="T83" s="28"/>
      <c r="U83" s="55">
        <f t="shared" si="4"/>
        <v>25064</v>
      </c>
      <c r="V83" s="56">
        <f t="shared" si="5"/>
        <v>0</v>
      </c>
    </row>
    <row r="84" spans="1:26" s="23" customFormat="1" x14ac:dyDescent="0.15">
      <c r="A84" s="33">
        <v>10847</v>
      </c>
      <c r="B84" s="4" t="s">
        <v>272</v>
      </c>
      <c r="C84" s="4" t="s">
        <v>271</v>
      </c>
      <c r="D84" s="4" t="s">
        <v>273</v>
      </c>
      <c r="E84" s="4" t="s">
        <v>227</v>
      </c>
      <c r="F84" s="4" t="s">
        <v>21</v>
      </c>
      <c r="G84" s="4" t="s">
        <v>274</v>
      </c>
      <c r="H84" s="60">
        <f t="shared" si="3"/>
        <v>7.2332462384621992E-4</v>
      </c>
      <c r="I84" s="27"/>
      <c r="J84" s="27"/>
      <c r="K84" s="28"/>
      <c r="L84" s="27">
        <v>464065</v>
      </c>
      <c r="M84" s="28"/>
      <c r="N84" s="28"/>
      <c r="O84" s="28"/>
      <c r="P84" s="28"/>
      <c r="Q84" s="28"/>
      <c r="R84" s="28"/>
      <c r="S84" s="28"/>
      <c r="T84" s="28"/>
      <c r="U84" s="55">
        <f t="shared" si="4"/>
        <v>464065</v>
      </c>
      <c r="V84" s="56">
        <f t="shared" si="5"/>
        <v>0</v>
      </c>
    </row>
    <row r="85" spans="1:26" s="23" customFormat="1" x14ac:dyDescent="0.15">
      <c r="A85" s="33">
        <v>42587</v>
      </c>
      <c r="B85" s="1" t="s">
        <v>275</v>
      </c>
      <c r="C85" s="1" t="s">
        <v>43</v>
      </c>
      <c r="D85" s="1" t="s">
        <v>45</v>
      </c>
      <c r="E85" s="1" t="s">
        <v>46</v>
      </c>
      <c r="F85" s="1" t="s">
        <v>37</v>
      </c>
      <c r="G85" s="2" t="s">
        <v>47</v>
      </c>
      <c r="H85" s="60">
        <f t="shared" si="3"/>
        <v>2.0368571396692822E-3</v>
      </c>
      <c r="I85" s="27">
        <v>19881</v>
      </c>
      <c r="J85" s="27">
        <v>25613</v>
      </c>
      <c r="K85" s="28"/>
      <c r="L85" s="27">
        <v>1261297</v>
      </c>
      <c r="M85" s="28"/>
      <c r="N85" s="28"/>
      <c r="O85" s="28"/>
      <c r="P85" s="28"/>
      <c r="Q85" s="28"/>
      <c r="R85" s="28"/>
      <c r="S85" s="28"/>
      <c r="T85" s="28"/>
      <c r="U85" s="55">
        <f t="shared" si="4"/>
        <v>1306791</v>
      </c>
      <c r="V85" s="56">
        <f t="shared" si="5"/>
        <v>0</v>
      </c>
      <c r="Z85" s="5"/>
    </row>
    <row r="86" spans="1:26" s="23" customFormat="1" x14ac:dyDescent="0.15">
      <c r="A86" s="33">
        <v>42048</v>
      </c>
      <c r="B86" s="4" t="s">
        <v>276</v>
      </c>
      <c r="C86" s="1" t="s">
        <v>85</v>
      </c>
      <c r="D86" s="4" t="s">
        <v>277</v>
      </c>
      <c r="E86" s="4" t="s">
        <v>278</v>
      </c>
      <c r="F86" s="4" t="s">
        <v>16</v>
      </c>
      <c r="G86" s="4" t="s">
        <v>279</v>
      </c>
      <c r="H86" s="60">
        <f t="shared" si="3"/>
        <v>1.044512148466416E-4</v>
      </c>
      <c r="I86" s="27">
        <v>4495</v>
      </c>
      <c r="J86" s="27">
        <v>685</v>
      </c>
      <c r="K86" s="28"/>
      <c r="L86" s="27">
        <v>61833</v>
      </c>
      <c r="M86" s="28"/>
      <c r="N86" s="28"/>
      <c r="O86" s="28"/>
      <c r="P86" s="28"/>
      <c r="Q86" s="28"/>
      <c r="R86" s="28"/>
      <c r="S86" s="28"/>
      <c r="T86" s="28"/>
      <c r="U86" s="55">
        <f t="shared" si="4"/>
        <v>67013</v>
      </c>
      <c r="V86" s="56">
        <f t="shared" si="5"/>
        <v>0</v>
      </c>
      <c r="Z86" s="5"/>
    </row>
    <row r="87" spans="1:26" s="23" customFormat="1" x14ac:dyDescent="0.15">
      <c r="A87" s="33">
        <v>12890</v>
      </c>
      <c r="B87" s="4" t="s">
        <v>763</v>
      </c>
      <c r="C87" s="4" t="s">
        <v>32</v>
      </c>
      <c r="D87" s="4" t="s">
        <v>764</v>
      </c>
      <c r="E87" s="4" t="s">
        <v>606</v>
      </c>
      <c r="F87" s="4" t="s">
        <v>41</v>
      </c>
      <c r="G87" s="4">
        <v>93940</v>
      </c>
      <c r="H87" s="60">
        <f t="shared" si="3"/>
        <v>-3.896677318081626E-7</v>
      </c>
      <c r="I87" s="27"/>
      <c r="J87" s="27"/>
      <c r="K87" s="28"/>
      <c r="L87" s="27">
        <v>-250</v>
      </c>
      <c r="M87" s="28"/>
      <c r="N87" s="28"/>
      <c r="O87" s="28"/>
      <c r="P87" s="28"/>
      <c r="Q87" s="28"/>
      <c r="R87" s="28"/>
      <c r="S87" s="28"/>
      <c r="T87" s="28"/>
      <c r="U87" s="55">
        <f t="shared" si="4"/>
        <v>-250</v>
      </c>
      <c r="V87" s="56">
        <f t="shared" si="5"/>
        <v>0</v>
      </c>
      <c r="W87" s="24"/>
    </row>
    <row r="88" spans="1:26" s="23" customFormat="1" x14ac:dyDescent="0.15">
      <c r="A88" s="33">
        <v>40649</v>
      </c>
      <c r="B88" s="4" t="s">
        <v>283</v>
      </c>
      <c r="C88" s="1" t="s">
        <v>17</v>
      </c>
      <c r="D88" s="4" t="s">
        <v>284</v>
      </c>
      <c r="E88" s="4" t="s">
        <v>285</v>
      </c>
      <c r="F88" s="4" t="s">
        <v>30</v>
      </c>
      <c r="G88" s="4" t="s">
        <v>286</v>
      </c>
      <c r="H88" s="60">
        <f t="shared" si="3"/>
        <v>2.5096024215666771E-3</v>
      </c>
      <c r="I88" s="27"/>
      <c r="J88" s="27"/>
      <c r="K88" s="28">
        <v>1894225</v>
      </c>
      <c r="L88" s="27"/>
      <c r="M88" s="28"/>
      <c r="N88" s="28"/>
      <c r="O88" s="28"/>
      <c r="P88" s="28"/>
      <c r="Q88" s="28"/>
      <c r="R88" s="28"/>
      <c r="S88" s="28"/>
      <c r="T88" s="28"/>
      <c r="U88" s="55">
        <f t="shared" si="4"/>
        <v>1610091.25</v>
      </c>
      <c r="V88" s="56">
        <f t="shared" si="5"/>
        <v>1610091.25</v>
      </c>
    </row>
    <row r="89" spans="1:26" s="23" customFormat="1" x14ac:dyDescent="0.15">
      <c r="A89" s="33">
        <v>21261</v>
      </c>
      <c r="B89" s="4" t="s">
        <v>288</v>
      </c>
      <c r="C89" s="4" t="s">
        <v>287</v>
      </c>
      <c r="D89" s="4" t="s">
        <v>289</v>
      </c>
      <c r="E89" s="4" t="s">
        <v>290</v>
      </c>
      <c r="F89" s="4" t="s">
        <v>180</v>
      </c>
      <c r="G89" s="4" t="s">
        <v>291</v>
      </c>
      <c r="H89" s="60">
        <f t="shared" si="3"/>
        <v>9.5954899622296413E-5</v>
      </c>
      <c r="I89" s="27">
        <v>1436</v>
      </c>
      <c r="J89" s="27">
        <v>1952</v>
      </c>
      <c r="K89" s="28">
        <v>68440</v>
      </c>
      <c r="L89" s="27"/>
      <c r="M89" s="28"/>
      <c r="N89" s="28"/>
      <c r="O89" s="28"/>
      <c r="P89" s="28"/>
      <c r="Q89" s="28"/>
      <c r="R89" s="28"/>
      <c r="S89" s="28"/>
      <c r="T89" s="28"/>
      <c r="U89" s="55">
        <f t="shared" si="4"/>
        <v>61562</v>
      </c>
      <c r="V89" s="56">
        <f t="shared" si="5"/>
        <v>58174</v>
      </c>
      <c r="W89" s="26"/>
    </row>
    <row r="90" spans="1:26" s="23" customFormat="1" x14ac:dyDescent="0.15">
      <c r="A90" s="33">
        <v>21407</v>
      </c>
      <c r="B90" s="4" t="s">
        <v>292</v>
      </c>
      <c r="C90" s="4" t="s">
        <v>32</v>
      </c>
      <c r="D90" s="4" t="s">
        <v>293</v>
      </c>
      <c r="E90" s="4" t="s">
        <v>46</v>
      </c>
      <c r="F90" s="4" t="s">
        <v>37</v>
      </c>
      <c r="G90" s="4" t="s">
        <v>294</v>
      </c>
      <c r="H90" s="60">
        <f t="shared" si="3"/>
        <v>4.8947722463350536E-4</v>
      </c>
      <c r="I90" s="27">
        <v>49581</v>
      </c>
      <c r="J90" s="27">
        <v>37681</v>
      </c>
      <c r="K90" s="28"/>
      <c r="L90" s="27">
        <v>226773</v>
      </c>
      <c r="M90" s="28"/>
      <c r="N90" s="28"/>
      <c r="O90" s="28"/>
      <c r="P90" s="28"/>
      <c r="Q90" s="28"/>
      <c r="R90" s="28"/>
      <c r="S90" s="28"/>
      <c r="T90" s="28"/>
      <c r="U90" s="55">
        <f t="shared" si="4"/>
        <v>314035</v>
      </c>
      <c r="V90" s="56">
        <f t="shared" si="5"/>
        <v>0</v>
      </c>
    </row>
    <row r="91" spans="1:26" s="23" customFormat="1" x14ac:dyDescent="0.15">
      <c r="A91" s="33">
        <v>21326</v>
      </c>
      <c r="B91" s="4" t="s">
        <v>296</v>
      </c>
      <c r="C91" s="1" t="s">
        <v>295</v>
      </c>
      <c r="D91" s="4" t="s">
        <v>297</v>
      </c>
      <c r="E91" s="4" t="s">
        <v>298</v>
      </c>
      <c r="F91" s="4" t="s">
        <v>299</v>
      </c>
      <c r="G91" s="4" t="s">
        <v>300</v>
      </c>
      <c r="H91" s="60">
        <f t="shared" si="3"/>
        <v>4.2794868978099647E-6</v>
      </c>
      <c r="I91" s="27">
        <v>1423</v>
      </c>
      <c r="J91" s="27">
        <v>1700</v>
      </c>
      <c r="K91" s="28">
        <v>-444</v>
      </c>
      <c r="L91" s="27"/>
      <c r="M91" s="28"/>
      <c r="N91" s="28"/>
      <c r="O91" s="28"/>
      <c r="P91" s="28"/>
      <c r="Q91" s="28"/>
      <c r="R91" s="28"/>
      <c r="S91" s="28"/>
      <c r="T91" s="28"/>
      <c r="U91" s="55">
        <f t="shared" si="4"/>
        <v>2745.6</v>
      </c>
      <c r="V91" s="56">
        <f t="shared" si="5"/>
        <v>-377.4</v>
      </c>
      <c r="W91" s="24"/>
    </row>
    <row r="92" spans="1:26" s="23" customFormat="1" x14ac:dyDescent="0.15">
      <c r="A92" s="33">
        <v>21458</v>
      </c>
      <c r="B92" s="4" t="s">
        <v>301</v>
      </c>
      <c r="C92" s="1" t="s">
        <v>17</v>
      </c>
      <c r="D92" s="4" t="s">
        <v>302</v>
      </c>
      <c r="E92" s="4" t="s">
        <v>303</v>
      </c>
      <c r="F92" s="4" t="s">
        <v>21</v>
      </c>
      <c r="G92" s="4">
        <v>54401</v>
      </c>
      <c r="H92" s="60">
        <f t="shared" si="3"/>
        <v>4.3097251137982783E-5</v>
      </c>
      <c r="I92" s="27"/>
      <c r="J92" s="27"/>
      <c r="K92" s="28"/>
      <c r="L92" s="27">
        <v>27650</v>
      </c>
      <c r="M92" s="28"/>
      <c r="N92" s="28"/>
      <c r="O92" s="28"/>
      <c r="P92" s="28"/>
      <c r="Q92" s="28"/>
      <c r="R92" s="28"/>
      <c r="S92" s="28"/>
      <c r="T92" s="28"/>
      <c r="U92" s="55">
        <f t="shared" si="4"/>
        <v>27650</v>
      </c>
      <c r="V92" s="56">
        <f t="shared" si="5"/>
        <v>0</v>
      </c>
    </row>
    <row r="93" spans="1:26" s="23" customFormat="1" x14ac:dyDescent="0.15">
      <c r="A93" s="33">
        <v>21415</v>
      </c>
      <c r="B93" s="4" t="s">
        <v>304</v>
      </c>
      <c r="C93" s="1" t="s">
        <v>17</v>
      </c>
      <c r="D93" s="4" t="s">
        <v>293</v>
      </c>
      <c r="E93" s="4" t="s">
        <v>46</v>
      </c>
      <c r="F93" s="4" t="s">
        <v>37</v>
      </c>
      <c r="G93" s="4" t="s">
        <v>294</v>
      </c>
      <c r="H93" s="60">
        <f t="shared" si="3"/>
        <v>1.6690871757178113E-3</v>
      </c>
      <c r="I93" s="27">
        <v>271279</v>
      </c>
      <c r="J93" s="27">
        <v>305748</v>
      </c>
      <c r="K93" s="28"/>
      <c r="L93" s="27">
        <v>493813</v>
      </c>
      <c r="M93" s="28"/>
      <c r="N93" s="28"/>
      <c r="O93" s="28"/>
      <c r="P93" s="28"/>
      <c r="Q93" s="28"/>
      <c r="R93" s="28"/>
      <c r="S93" s="28"/>
      <c r="T93" s="28"/>
      <c r="U93" s="55">
        <f t="shared" si="4"/>
        <v>1070840</v>
      </c>
      <c r="V93" s="56">
        <f t="shared" si="5"/>
        <v>0</v>
      </c>
    </row>
    <row r="94" spans="1:26" s="23" customFormat="1" x14ac:dyDescent="0.15">
      <c r="A94" s="33">
        <v>15130</v>
      </c>
      <c r="B94" s="4" t="s">
        <v>305</v>
      </c>
      <c r="C94" s="1" t="s">
        <v>17</v>
      </c>
      <c r="D94" s="4" t="s">
        <v>306</v>
      </c>
      <c r="E94" s="4" t="s">
        <v>51</v>
      </c>
      <c r="F94" s="4" t="s">
        <v>36</v>
      </c>
      <c r="G94" s="4" t="s">
        <v>307</v>
      </c>
      <c r="H94" s="60">
        <f t="shared" si="3"/>
        <v>7.8405169010794574E-4</v>
      </c>
      <c r="I94" s="27">
        <v>40041</v>
      </c>
      <c r="J94" s="27" t="s">
        <v>202</v>
      </c>
      <c r="K94" s="28">
        <v>544688</v>
      </c>
      <c r="L94" s="27"/>
      <c r="M94" s="28"/>
      <c r="N94" s="28"/>
      <c r="O94" s="28"/>
      <c r="P94" s="28"/>
      <c r="Q94" s="28"/>
      <c r="R94" s="28"/>
      <c r="S94" s="28"/>
      <c r="T94" s="28"/>
      <c r="U94" s="55">
        <f t="shared" si="4"/>
        <v>503025.8</v>
      </c>
      <c r="V94" s="56">
        <f t="shared" si="5"/>
        <v>462984.8</v>
      </c>
    </row>
    <row r="95" spans="1:26" s="23" customFormat="1" x14ac:dyDescent="0.15">
      <c r="A95" s="33">
        <v>10071</v>
      </c>
      <c r="B95" s="1" t="s">
        <v>308</v>
      </c>
      <c r="C95" s="1" t="s">
        <v>17</v>
      </c>
      <c r="D95" s="1" t="s">
        <v>79</v>
      </c>
      <c r="E95" s="1" t="s">
        <v>35</v>
      </c>
      <c r="F95" s="1" t="s">
        <v>36</v>
      </c>
      <c r="G95" s="2">
        <v>60685</v>
      </c>
      <c r="H95" s="60">
        <f t="shared" si="3"/>
        <v>5.5424834054948263E-4</v>
      </c>
      <c r="I95" s="27">
        <v>24812</v>
      </c>
      <c r="J95" s="27"/>
      <c r="K95" s="27">
        <v>389151</v>
      </c>
      <c r="L95" s="27"/>
      <c r="M95" s="28"/>
      <c r="N95" s="28"/>
      <c r="O95" s="28"/>
      <c r="P95" s="28"/>
      <c r="Q95" s="28"/>
      <c r="R95" s="28"/>
      <c r="S95" s="28"/>
      <c r="T95" s="28"/>
      <c r="U95" s="55">
        <f t="shared" si="4"/>
        <v>355590.35</v>
      </c>
      <c r="V95" s="56">
        <f t="shared" si="5"/>
        <v>330778.34999999998</v>
      </c>
    </row>
    <row r="96" spans="1:26" s="23" customFormat="1" x14ac:dyDescent="0.15">
      <c r="A96" s="33">
        <v>25712</v>
      </c>
      <c r="B96" s="1" t="s">
        <v>795</v>
      </c>
      <c r="C96" s="1" t="s">
        <v>6</v>
      </c>
      <c r="D96" s="1" t="s">
        <v>796</v>
      </c>
      <c r="E96" s="1" t="s">
        <v>227</v>
      </c>
      <c r="F96" s="1" t="s">
        <v>21</v>
      </c>
      <c r="G96" s="2">
        <v>53718</v>
      </c>
      <c r="H96" s="60">
        <f t="shared" si="3"/>
        <v>5.3812124006668454E-4</v>
      </c>
      <c r="I96" s="27"/>
      <c r="J96" s="27"/>
      <c r="K96" s="27">
        <v>406169</v>
      </c>
      <c r="L96" s="27"/>
      <c r="M96" s="28"/>
      <c r="N96" s="28"/>
      <c r="O96" s="28"/>
      <c r="P96" s="28"/>
      <c r="Q96" s="28"/>
      <c r="R96" s="28"/>
      <c r="S96" s="28"/>
      <c r="T96" s="28"/>
      <c r="U96" s="55">
        <f t="shared" si="4"/>
        <v>345243.64999999997</v>
      </c>
      <c r="V96" s="56">
        <f t="shared" si="5"/>
        <v>345243.64999999997</v>
      </c>
    </row>
    <row r="97" spans="1:25" s="23" customFormat="1" x14ac:dyDescent="0.15">
      <c r="A97" s="33">
        <v>10120</v>
      </c>
      <c r="B97" s="4" t="s">
        <v>309</v>
      </c>
      <c r="C97" s="1" t="s">
        <v>17</v>
      </c>
      <c r="D97" s="4" t="s">
        <v>310</v>
      </c>
      <c r="E97" s="4" t="s">
        <v>311</v>
      </c>
      <c r="F97" s="4" t="s">
        <v>67</v>
      </c>
      <c r="G97" s="2" t="s">
        <v>312</v>
      </c>
      <c r="H97" s="60">
        <f t="shared" si="3"/>
        <v>3.0482927323888942E-4</v>
      </c>
      <c r="I97" s="27" t="s">
        <v>819</v>
      </c>
      <c r="J97" s="27"/>
      <c r="K97" s="27"/>
      <c r="L97" s="27">
        <v>195570</v>
      </c>
      <c r="M97" s="28"/>
      <c r="N97" s="28"/>
      <c r="O97" s="28"/>
      <c r="P97" s="28"/>
      <c r="Q97" s="28"/>
      <c r="R97" s="28"/>
      <c r="S97" s="28"/>
      <c r="T97" s="28"/>
      <c r="U97" s="55">
        <f t="shared" si="4"/>
        <v>195570</v>
      </c>
      <c r="V97" s="56">
        <f t="shared" si="5"/>
        <v>0</v>
      </c>
    </row>
    <row r="98" spans="1:25" s="23" customFormat="1" x14ac:dyDescent="0.15">
      <c r="A98" s="33">
        <v>21482</v>
      </c>
      <c r="B98" s="4" t="s">
        <v>313</v>
      </c>
      <c r="C98" s="1" t="s">
        <v>26</v>
      </c>
      <c r="D98" s="4" t="s">
        <v>28</v>
      </c>
      <c r="E98" s="4" t="s">
        <v>29</v>
      </c>
      <c r="F98" s="4" t="s">
        <v>30</v>
      </c>
      <c r="G98" s="4" t="s">
        <v>31</v>
      </c>
      <c r="H98" s="60">
        <f t="shared" si="3"/>
        <v>4.3901416229469919E-3</v>
      </c>
      <c r="I98" s="27">
        <v>938063</v>
      </c>
      <c r="J98" s="27">
        <v>1878530</v>
      </c>
      <c r="K98" s="28"/>
      <c r="L98" s="27"/>
      <c r="M98" s="28"/>
      <c r="N98" s="28"/>
      <c r="O98" s="28"/>
      <c r="P98" s="28"/>
      <c r="Q98" s="28"/>
      <c r="R98" s="28"/>
      <c r="S98" s="28"/>
      <c r="T98" s="28"/>
      <c r="U98" s="55">
        <f t="shared" si="4"/>
        <v>2816593</v>
      </c>
      <c r="V98" s="56">
        <f t="shared" si="5"/>
        <v>0</v>
      </c>
    </row>
    <row r="99" spans="1:25" s="23" customFormat="1" x14ac:dyDescent="0.15">
      <c r="A99" s="33">
        <v>31925</v>
      </c>
      <c r="B99" s="4" t="s">
        <v>765</v>
      </c>
      <c r="C99" s="1" t="s">
        <v>32</v>
      </c>
      <c r="D99" s="4" t="s">
        <v>766</v>
      </c>
      <c r="E99" s="4" t="s">
        <v>535</v>
      </c>
      <c r="F99" s="4" t="s">
        <v>536</v>
      </c>
      <c r="G99" s="4">
        <v>27609</v>
      </c>
      <c r="H99" s="60">
        <f t="shared" si="3"/>
        <v>1.9400293843277357E-3</v>
      </c>
      <c r="I99" s="27">
        <v>15897</v>
      </c>
      <c r="J99" s="27">
        <v>32310</v>
      </c>
      <c r="K99" s="28"/>
      <c r="L99" s="27">
        <v>1196462</v>
      </c>
      <c r="M99" s="28"/>
      <c r="N99" s="28"/>
      <c r="O99" s="28"/>
      <c r="P99" s="28"/>
      <c r="Q99" s="28"/>
      <c r="R99" s="28"/>
      <c r="S99" s="28"/>
      <c r="T99" s="28"/>
      <c r="U99" s="55">
        <f t="shared" si="4"/>
        <v>1244669</v>
      </c>
      <c r="V99" s="56">
        <f t="shared" si="5"/>
        <v>0</v>
      </c>
    </row>
    <row r="100" spans="1:25" s="23" customFormat="1" x14ac:dyDescent="0.15">
      <c r="A100" s="33">
        <v>13773</v>
      </c>
      <c r="B100" s="4" t="s">
        <v>315</v>
      </c>
      <c r="C100" s="1" t="s">
        <v>314</v>
      </c>
      <c r="D100" s="4" t="s">
        <v>316</v>
      </c>
      <c r="E100" s="4" t="s">
        <v>317</v>
      </c>
      <c r="F100" s="4" t="s">
        <v>37</v>
      </c>
      <c r="G100" s="4" t="s">
        <v>318</v>
      </c>
      <c r="H100" s="60">
        <f t="shared" si="3"/>
        <v>2.454031711499649E-2</v>
      </c>
      <c r="I100" s="27"/>
      <c r="J100" s="27"/>
      <c r="K100" s="28">
        <v>15996225</v>
      </c>
      <c r="L100" s="27">
        <v>2147595</v>
      </c>
      <c r="M100" s="28"/>
      <c r="N100" s="28"/>
      <c r="O100" s="28"/>
      <c r="P100" s="28"/>
      <c r="Q100" s="28"/>
      <c r="R100" s="28"/>
      <c r="S100" s="28"/>
      <c r="T100" s="28"/>
      <c r="U100" s="55">
        <f t="shared" si="4"/>
        <v>15744386.25</v>
      </c>
      <c r="V100" s="56">
        <f t="shared" si="5"/>
        <v>13596791.25</v>
      </c>
    </row>
    <row r="101" spans="1:25" s="23" customFormat="1" x14ac:dyDescent="0.15">
      <c r="A101" s="33">
        <v>21598</v>
      </c>
      <c r="B101" s="4" t="s">
        <v>319</v>
      </c>
      <c r="C101" s="4" t="s">
        <v>17</v>
      </c>
      <c r="D101" s="4" t="s">
        <v>320</v>
      </c>
      <c r="E101" s="4" t="s">
        <v>321</v>
      </c>
      <c r="F101" s="4" t="s">
        <v>126</v>
      </c>
      <c r="G101" s="4">
        <v>85023</v>
      </c>
      <c r="H101" s="60">
        <f t="shared" si="3"/>
        <v>3.8656026569269218E-2</v>
      </c>
      <c r="I101" s="27" t="s">
        <v>202</v>
      </c>
      <c r="J101" s="27" t="s">
        <v>202</v>
      </c>
      <c r="K101" s="28">
        <v>21016536</v>
      </c>
      <c r="L101" s="27">
        <v>6936578</v>
      </c>
      <c r="M101" s="28"/>
      <c r="N101" s="28"/>
      <c r="O101" s="28"/>
      <c r="P101" s="28"/>
      <c r="Q101" s="28"/>
      <c r="R101" s="28"/>
      <c r="S101" s="28"/>
      <c r="T101" s="28"/>
      <c r="U101" s="55">
        <f t="shared" si="4"/>
        <v>24800633.599999998</v>
      </c>
      <c r="V101" s="56">
        <f t="shared" si="5"/>
        <v>17864055.599999998</v>
      </c>
    </row>
    <row r="102" spans="1:25" s="23" customFormat="1" x14ac:dyDescent="0.15">
      <c r="A102" s="33">
        <v>21652</v>
      </c>
      <c r="B102" s="4" t="s">
        <v>322</v>
      </c>
      <c r="C102" s="4" t="s">
        <v>85</v>
      </c>
      <c r="D102" s="4" t="s">
        <v>323</v>
      </c>
      <c r="E102" s="4" t="s">
        <v>324</v>
      </c>
      <c r="F102" s="4" t="s">
        <v>41</v>
      </c>
      <c r="G102" s="4" t="s">
        <v>325</v>
      </c>
      <c r="H102" s="60">
        <f t="shared" si="3"/>
        <v>7.7890860755486416E-2</v>
      </c>
      <c r="I102" s="27">
        <v>998</v>
      </c>
      <c r="J102" s="27">
        <v>1717</v>
      </c>
      <c r="K102" s="28">
        <v>53933206</v>
      </c>
      <c r="L102" s="27">
        <v>4126674</v>
      </c>
      <c r="M102" s="28"/>
      <c r="N102" s="28"/>
      <c r="O102" s="28"/>
      <c r="P102" s="28"/>
      <c r="Q102" s="28"/>
      <c r="R102" s="28"/>
      <c r="S102" s="28"/>
      <c r="T102" s="28"/>
      <c r="U102" s="55">
        <f t="shared" si="4"/>
        <v>49972614.100000001</v>
      </c>
      <c r="V102" s="56">
        <f t="shared" si="5"/>
        <v>45843225.100000001</v>
      </c>
    </row>
    <row r="103" spans="1:25" s="23" customFormat="1" x14ac:dyDescent="0.15">
      <c r="A103" s="33">
        <v>20281</v>
      </c>
      <c r="B103" s="4" t="s">
        <v>327</v>
      </c>
      <c r="C103" s="4" t="s">
        <v>326</v>
      </c>
      <c r="D103" s="4" t="s">
        <v>328</v>
      </c>
      <c r="E103" s="4" t="s">
        <v>329</v>
      </c>
      <c r="F103" s="4" t="s">
        <v>67</v>
      </c>
      <c r="G103" s="4" t="s">
        <v>330</v>
      </c>
      <c r="H103" s="60">
        <f t="shared" si="3"/>
        <v>4.9718595902502917E-3</v>
      </c>
      <c r="I103" s="27">
        <v>124</v>
      </c>
      <c r="J103" s="27">
        <v>28569</v>
      </c>
      <c r="K103" s="28">
        <v>2567906</v>
      </c>
      <c r="L103" s="27">
        <v>978394</v>
      </c>
      <c r="M103" s="28"/>
      <c r="N103" s="28"/>
      <c r="O103" s="28"/>
      <c r="P103" s="28"/>
      <c r="Q103" s="28"/>
      <c r="R103" s="28"/>
      <c r="S103" s="28"/>
      <c r="T103" s="28"/>
      <c r="U103" s="55">
        <f t="shared" si="4"/>
        <v>3189807.1</v>
      </c>
      <c r="V103" s="56">
        <f t="shared" si="5"/>
        <v>2182720.1</v>
      </c>
      <c r="W103" s="8"/>
      <c r="X103" s="8"/>
      <c r="Y103" s="8"/>
    </row>
    <row r="104" spans="1:25" s="23" customFormat="1" x14ac:dyDescent="0.15">
      <c r="A104" s="33">
        <v>13935</v>
      </c>
      <c r="B104" s="4" t="s">
        <v>332</v>
      </c>
      <c r="C104" s="4" t="s">
        <v>331</v>
      </c>
      <c r="D104" s="4" t="s">
        <v>333</v>
      </c>
      <c r="E104" s="4" t="s">
        <v>334</v>
      </c>
      <c r="F104" s="4" t="s">
        <v>281</v>
      </c>
      <c r="G104" s="4" t="s">
        <v>335</v>
      </c>
      <c r="H104" s="60">
        <f t="shared" si="3"/>
        <v>1.6608386891708961E-3</v>
      </c>
      <c r="I104" s="27">
        <v>485348</v>
      </c>
      <c r="J104" s="27">
        <v>386239</v>
      </c>
      <c r="K104" s="28"/>
      <c r="L104" s="27">
        <v>193961</v>
      </c>
      <c r="M104" s="28"/>
      <c r="N104" s="28"/>
      <c r="O104" s="28"/>
      <c r="P104" s="28"/>
      <c r="Q104" s="28"/>
      <c r="R104" s="28"/>
      <c r="S104" s="28"/>
      <c r="T104" s="28"/>
      <c r="U104" s="55">
        <f t="shared" si="4"/>
        <v>1065548</v>
      </c>
      <c r="V104" s="56">
        <f t="shared" si="5"/>
        <v>0</v>
      </c>
    </row>
    <row r="105" spans="1:25" s="23" customFormat="1" x14ac:dyDescent="0.15">
      <c r="A105" s="33">
        <v>11118</v>
      </c>
      <c r="B105" s="4" t="s">
        <v>337</v>
      </c>
      <c r="C105" s="4" t="s">
        <v>336</v>
      </c>
      <c r="D105" s="4" t="s">
        <v>338</v>
      </c>
      <c r="E105" s="4" t="s">
        <v>339</v>
      </c>
      <c r="F105" s="4" t="s">
        <v>340</v>
      </c>
      <c r="G105" s="4" t="s">
        <v>341</v>
      </c>
      <c r="H105" s="60">
        <f t="shared" si="3"/>
        <v>1.0084710006160154E-3</v>
      </c>
      <c r="I105" s="27">
        <v>240655</v>
      </c>
      <c r="J105" s="27">
        <v>406352</v>
      </c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55">
        <f t="shared" si="4"/>
        <v>647007</v>
      </c>
      <c r="V105" s="56">
        <f t="shared" si="5"/>
        <v>0</v>
      </c>
    </row>
    <row r="106" spans="1:25" s="23" customFormat="1" x14ac:dyDescent="0.15">
      <c r="A106" s="33">
        <v>28304</v>
      </c>
      <c r="B106" s="4" t="s">
        <v>343</v>
      </c>
      <c r="C106" s="4" t="s">
        <v>342</v>
      </c>
      <c r="D106" s="4" t="s">
        <v>333</v>
      </c>
      <c r="E106" s="4" t="s">
        <v>334</v>
      </c>
      <c r="F106" s="4" t="s">
        <v>281</v>
      </c>
      <c r="G106" s="4"/>
      <c r="H106" s="60">
        <f t="shared" si="3"/>
        <v>7.903864404904047E-5</v>
      </c>
      <c r="I106" s="27">
        <v>28777</v>
      </c>
      <c r="J106" s="27">
        <v>21932</v>
      </c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55">
        <f t="shared" si="4"/>
        <v>50709</v>
      </c>
      <c r="V106" s="56">
        <f t="shared" si="5"/>
        <v>0</v>
      </c>
    </row>
    <row r="107" spans="1:25" s="23" customFormat="1" x14ac:dyDescent="0.15">
      <c r="A107" s="33">
        <v>39306</v>
      </c>
      <c r="B107" s="4" t="s">
        <v>344</v>
      </c>
      <c r="C107" s="4" t="s">
        <v>17</v>
      </c>
      <c r="D107" s="4" t="s">
        <v>345</v>
      </c>
      <c r="E107" s="4" t="s">
        <v>93</v>
      </c>
      <c r="F107" s="4" t="s">
        <v>36</v>
      </c>
      <c r="G107" s="4" t="s">
        <v>94</v>
      </c>
      <c r="H107" s="60">
        <f t="shared" si="3"/>
        <v>3.22205336735679E-4</v>
      </c>
      <c r="I107" s="27"/>
      <c r="J107" s="27">
        <v>3452</v>
      </c>
      <c r="K107" s="28"/>
      <c r="L107" s="27">
        <v>203266</v>
      </c>
      <c r="M107" s="28"/>
      <c r="N107" s="28"/>
      <c r="O107" s="28"/>
      <c r="P107" s="28"/>
      <c r="Q107" s="28"/>
      <c r="R107" s="28"/>
      <c r="S107" s="28"/>
      <c r="T107" s="28"/>
      <c r="U107" s="55">
        <f t="shared" si="4"/>
        <v>206718</v>
      </c>
      <c r="V107" s="56">
        <f t="shared" si="5"/>
        <v>0</v>
      </c>
    </row>
    <row r="108" spans="1:25" s="23" customFormat="1" x14ac:dyDescent="0.15">
      <c r="A108" s="33">
        <v>21873</v>
      </c>
      <c r="B108" s="4" t="s">
        <v>347</v>
      </c>
      <c r="C108" s="4" t="s">
        <v>346</v>
      </c>
      <c r="D108" s="4" t="s">
        <v>70</v>
      </c>
      <c r="E108" s="4" t="s">
        <v>71</v>
      </c>
      <c r="F108" s="4" t="s">
        <v>41</v>
      </c>
      <c r="G108" s="4" t="s">
        <v>348</v>
      </c>
      <c r="H108" s="60">
        <f t="shared" si="3"/>
        <v>4.6853180471335298E-4</v>
      </c>
      <c r="I108" s="27"/>
      <c r="J108" s="27"/>
      <c r="K108" s="28"/>
      <c r="L108" s="27">
        <v>300597</v>
      </c>
      <c r="M108" s="28"/>
      <c r="N108" s="28"/>
      <c r="O108" s="28"/>
      <c r="P108" s="28"/>
      <c r="Q108" s="28"/>
      <c r="R108" s="28"/>
      <c r="S108" s="28"/>
      <c r="T108" s="28"/>
      <c r="U108" s="55">
        <f t="shared" si="4"/>
        <v>300597</v>
      </c>
      <c r="V108" s="56">
        <f t="shared" si="5"/>
        <v>0</v>
      </c>
    </row>
    <row r="109" spans="1:25" s="23" customFormat="1" ht="15" x14ac:dyDescent="0.15">
      <c r="A109" s="33">
        <v>21784</v>
      </c>
      <c r="B109" s="4" t="s">
        <v>797</v>
      </c>
      <c r="C109" s="4" t="s">
        <v>6</v>
      </c>
      <c r="D109" s="46" t="s">
        <v>798</v>
      </c>
      <c r="E109" s="4" t="s">
        <v>470</v>
      </c>
      <c r="F109" s="4" t="s">
        <v>60</v>
      </c>
      <c r="G109" s="4" t="s">
        <v>799</v>
      </c>
      <c r="H109" s="60">
        <f t="shared" si="3"/>
        <v>8.1923743935348106E-5</v>
      </c>
      <c r="I109" s="27"/>
      <c r="J109" s="27"/>
      <c r="K109" s="28"/>
      <c r="L109" s="27">
        <v>52560</v>
      </c>
      <c r="M109" s="28"/>
      <c r="N109" s="28"/>
      <c r="O109" s="28"/>
      <c r="P109" s="28"/>
      <c r="Q109" s="28"/>
      <c r="R109" s="28"/>
      <c r="S109" s="28"/>
      <c r="T109" s="28"/>
      <c r="U109" s="55">
        <f t="shared" si="4"/>
        <v>52560</v>
      </c>
      <c r="V109" s="56">
        <f t="shared" si="5"/>
        <v>0</v>
      </c>
    </row>
    <row r="110" spans="1:25" s="23" customFormat="1" x14ac:dyDescent="0.15">
      <c r="A110" s="33">
        <v>37710</v>
      </c>
      <c r="B110" s="1" t="s">
        <v>349</v>
      </c>
      <c r="C110" s="1" t="s">
        <v>17</v>
      </c>
      <c r="D110" s="47" t="s">
        <v>350</v>
      </c>
      <c r="E110" s="1" t="s">
        <v>351</v>
      </c>
      <c r="F110" s="1" t="s">
        <v>41</v>
      </c>
      <c r="G110" s="2" t="s">
        <v>352</v>
      </c>
      <c r="H110" s="60">
        <f t="shared" si="3"/>
        <v>4.903994824277942E-3</v>
      </c>
      <c r="I110" s="27">
        <v>217573</v>
      </c>
      <c r="J110" s="27"/>
      <c r="K110" s="28">
        <v>3443247</v>
      </c>
      <c r="L110" s="27">
        <v>1934</v>
      </c>
      <c r="M110" s="28"/>
      <c r="N110" s="28"/>
      <c r="O110" s="28"/>
      <c r="P110" s="28"/>
      <c r="Q110" s="28"/>
      <c r="R110" s="28"/>
      <c r="S110" s="28"/>
      <c r="T110" s="28"/>
      <c r="U110" s="55">
        <f t="shared" si="4"/>
        <v>3146266.9499999997</v>
      </c>
      <c r="V110" s="56">
        <f t="shared" si="5"/>
        <v>2926759.9499999997</v>
      </c>
    </row>
    <row r="111" spans="1:25" s="23" customFormat="1" x14ac:dyDescent="0.15">
      <c r="A111" s="33">
        <v>24724</v>
      </c>
      <c r="B111" s="4" t="s">
        <v>353</v>
      </c>
      <c r="C111" s="4" t="s">
        <v>17</v>
      </c>
      <c r="D111" s="4" t="s">
        <v>81</v>
      </c>
      <c r="E111" s="4" t="s">
        <v>82</v>
      </c>
      <c r="F111" s="4" t="s">
        <v>83</v>
      </c>
      <c r="G111" s="4">
        <v>98185</v>
      </c>
      <c r="H111" s="60">
        <f t="shared" si="3"/>
        <v>7.1756533477009525E-5</v>
      </c>
      <c r="I111" s="27">
        <v>5630</v>
      </c>
      <c r="J111" s="27">
        <v>5730</v>
      </c>
      <c r="K111" s="28"/>
      <c r="L111" s="27">
        <v>34677</v>
      </c>
      <c r="M111" s="28"/>
      <c r="N111" s="28"/>
      <c r="O111" s="28"/>
      <c r="P111" s="28"/>
      <c r="Q111" s="28"/>
      <c r="R111" s="28"/>
      <c r="S111" s="28"/>
      <c r="T111" s="28"/>
      <c r="U111" s="55">
        <f t="shared" si="4"/>
        <v>46037</v>
      </c>
      <c r="V111" s="56">
        <f t="shared" si="5"/>
        <v>0</v>
      </c>
    </row>
    <row r="112" spans="1:25" s="23" customFormat="1" x14ac:dyDescent="0.15">
      <c r="A112" s="33">
        <v>13978</v>
      </c>
      <c r="B112" s="4" t="s">
        <v>355</v>
      </c>
      <c r="C112" s="4" t="s">
        <v>354</v>
      </c>
      <c r="D112" s="4" t="s">
        <v>356</v>
      </c>
      <c r="E112" s="4" t="s">
        <v>357</v>
      </c>
      <c r="F112" s="4" t="s">
        <v>36</v>
      </c>
      <c r="G112" s="4" t="s">
        <v>358</v>
      </c>
      <c r="H112" s="60">
        <f t="shared" si="3"/>
        <v>3.0663265550169761E-4</v>
      </c>
      <c r="I112" s="27">
        <v>45786</v>
      </c>
      <c r="J112" s="27">
        <v>150941</v>
      </c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55">
        <f t="shared" si="4"/>
        <v>196727</v>
      </c>
      <c r="V112" s="56">
        <f t="shared" si="5"/>
        <v>0</v>
      </c>
      <c r="W112" s="24"/>
    </row>
    <row r="113" spans="1:26" s="23" customFormat="1" x14ac:dyDescent="0.15">
      <c r="A113" s="33">
        <v>11185</v>
      </c>
      <c r="B113" s="4" t="s">
        <v>360</v>
      </c>
      <c r="C113" s="4" t="s">
        <v>359</v>
      </c>
      <c r="D113" s="4" t="s">
        <v>361</v>
      </c>
      <c r="E113" s="4" t="s">
        <v>362</v>
      </c>
      <c r="F113" s="4" t="s">
        <v>144</v>
      </c>
      <c r="G113" s="4" t="s">
        <v>363</v>
      </c>
      <c r="H113" s="60">
        <f t="shared" si="3"/>
        <v>3.48284208960589E-2</v>
      </c>
      <c r="I113" s="27">
        <v>3546551</v>
      </c>
      <c r="J113" s="27">
        <v>2123204</v>
      </c>
      <c r="K113" s="28">
        <v>19488693</v>
      </c>
      <c r="L113" s="27">
        <v>109804</v>
      </c>
      <c r="M113" s="28"/>
      <c r="N113" s="28"/>
      <c r="O113" s="28"/>
      <c r="P113" s="28"/>
      <c r="Q113" s="28"/>
      <c r="R113" s="28"/>
      <c r="S113" s="28"/>
      <c r="T113" s="28"/>
      <c r="U113" s="55">
        <f t="shared" si="4"/>
        <v>22344948.049999997</v>
      </c>
      <c r="V113" s="56">
        <f t="shared" si="5"/>
        <v>16565389.049999999</v>
      </c>
      <c r="W113" s="8"/>
      <c r="X113" s="8"/>
      <c r="Y113" s="8"/>
    </row>
    <row r="114" spans="1:26" s="23" customFormat="1" x14ac:dyDescent="0.15">
      <c r="A114" s="33">
        <v>11800</v>
      </c>
      <c r="B114" s="4" t="s">
        <v>364</v>
      </c>
      <c r="C114" s="4" t="s">
        <v>17</v>
      </c>
      <c r="D114" s="4" t="s">
        <v>361</v>
      </c>
      <c r="E114" s="4" t="s">
        <v>362</v>
      </c>
      <c r="F114" s="4" t="s">
        <v>144</v>
      </c>
      <c r="G114" s="4" t="s">
        <v>363</v>
      </c>
      <c r="H114" s="60">
        <f t="shared" si="3"/>
        <v>3.8126165583714949E-3</v>
      </c>
      <c r="I114" s="27"/>
      <c r="J114" s="27"/>
      <c r="K114" s="28">
        <v>2843727</v>
      </c>
      <c r="L114" s="27">
        <v>28901</v>
      </c>
      <c r="M114" s="28"/>
      <c r="N114" s="28"/>
      <c r="O114" s="28"/>
      <c r="P114" s="28"/>
      <c r="Q114" s="28"/>
      <c r="R114" s="28"/>
      <c r="S114" s="28"/>
      <c r="T114" s="28"/>
      <c r="U114" s="55">
        <f t="shared" si="4"/>
        <v>2446068.9499999997</v>
      </c>
      <c r="V114" s="56">
        <f t="shared" si="5"/>
        <v>2417167.9499999997</v>
      </c>
    </row>
    <row r="115" spans="1:26" s="23" customFormat="1" x14ac:dyDescent="0.15">
      <c r="A115" s="33">
        <v>41513</v>
      </c>
      <c r="B115" s="4" t="s">
        <v>365</v>
      </c>
      <c r="C115" s="4" t="s">
        <v>17</v>
      </c>
      <c r="D115" s="4" t="s">
        <v>361</v>
      </c>
      <c r="E115" s="4" t="s">
        <v>362</v>
      </c>
      <c r="F115" s="4" t="s">
        <v>144</v>
      </c>
      <c r="G115" s="4" t="s">
        <v>363</v>
      </c>
      <c r="H115" s="60">
        <f t="shared" si="3"/>
        <v>4.1353565971687616E-4</v>
      </c>
      <c r="I115" s="27"/>
      <c r="J115" s="27">
        <v>24</v>
      </c>
      <c r="K115" s="28"/>
      <c r="L115" s="27">
        <v>265289</v>
      </c>
      <c r="M115" s="28"/>
      <c r="N115" s="28"/>
      <c r="O115" s="28"/>
      <c r="P115" s="28"/>
      <c r="Q115" s="28"/>
      <c r="R115" s="28"/>
      <c r="S115" s="28"/>
      <c r="T115" s="28"/>
      <c r="U115" s="55">
        <f t="shared" si="4"/>
        <v>265313</v>
      </c>
      <c r="V115" s="56">
        <f t="shared" si="5"/>
        <v>0</v>
      </c>
      <c r="Z115" s="5"/>
    </row>
    <row r="116" spans="1:26" s="23" customFormat="1" x14ac:dyDescent="0.15">
      <c r="A116" s="33">
        <v>21253</v>
      </c>
      <c r="B116" s="4" t="s">
        <v>366</v>
      </c>
      <c r="C116" s="4" t="s">
        <v>122</v>
      </c>
      <c r="D116" s="4" t="s">
        <v>367</v>
      </c>
      <c r="E116" s="4" t="s">
        <v>167</v>
      </c>
      <c r="F116" s="4" t="s">
        <v>62</v>
      </c>
      <c r="G116" s="2">
        <v>78288</v>
      </c>
      <c r="H116" s="60">
        <f t="shared" si="3"/>
        <v>5.8671017986265004E-3</v>
      </c>
      <c r="I116" s="27">
        <v>100069</v>
      </c>
      <c r="J116" s="27">
        <v>363373</v>
      </c>
      <c r="K116" s="28">
        <v>3883209</v>
      </c>
      <c r="L116" s="27"/>
      <c r="M116" s="28"/>
      <c r="N116" s="28"/>
      <c r="O116" s="28"/>
      <c r="P116" s="28"/>
      <c r="Q116" s="28"/>
      <c r="R116" s="28"/>
      <c r="S116" s="28"/>
      <c r="T116" s="28"/>
      <c r="U116" s="55">
        <f t="shared" si="4"/>
        <v>3764169.65</v>
      </c>
      <c r="V116" s="56">
        <f t="shared" si="5"/>
        <v>3300727.65</v>
      </c>
      <c r="W116" s="24"/>
    </row>
    <row r="117" spans="1:26" s="23" customFormat="1" x14ac:dyDescent="0.15">
      <c r="A117" s="33">
        <v>24414</v>
      </c>
      <c r="B117" s="4" t="s">
        <v>368</v>
      </c>
      <c r="C117" s="4" t="s">
        <v>140</v>
      </c>
      <c r="D117" s="4" t="s">
        <v>369</v>
      </c>
      <c r="E117" s="4" t="s">
        <v>370</v>
      </c>
      <c r="F117" s="4" t="s">
        <v>21</v>
      </c>
      <c r="G117" s="4" t="s">
        <v>371</v>
      </c>
      <c r="H117" s="60">
        <f t="shared" si="3"/>
        <v>9.4115667928161892E-5</v>
      </c>
      <c r="I117" s="27">
        <v>821</v>
      </c>
      <c r="J117" s="27">
        <v>335</v>
      </c>
      <c r="K117" s="28"/>
      <c r="L117" s="27">
        <v>59226</v>
      </c>
      <c r="M117" s="28"/>
      <c r="N117" s="28"/>
      <c r="O117" s="28"/>
      <c r="P117" s="28"/>
      <c r="Q117" s="28"/>
      <c r="R117" s="28"/>
      <c r="S117" s="28"/>
      <c r="T117" s="28"/>
      <c r="U117" s="55">
        <f t="shared" si="4"/>
        <v>60382</v>
      </c>
      <c r="V117" s="56">
        <f t="shared" si="5"/>
        <v>0</v>
      </c>
    </row>
    <row r="118" spans="1:26" s="23" customFormat="1" x14ac:dyDescent="0.15">
      <c r="A118" s="33">
        <v>24732</v>
      </c>
      <c r="B118" s="4" t="s">
        <v>372</v>
      </c>
      <c r="C118" s="4" t="s">
        <v>17</v>
      </c>
      <c r="D118" s="4" t="s">
        <v>81</v>
      </c>
      <c r="E118" s="4" t="s">
        <v>82</v>
      </c>
      <c r="F118" s="4" t="s">
        <v>83</v>
      </c>
      <c r="G118" s="4">
        <v>98185</v>
      </c>
      <c r="H118" s="60">
        <f t="shared" si="3"/>
        <v>6.0951826609432792E-5</v>
      </c>
      <c r="I118" s="27">
        <v>682</v>
      </c>
      <c r="J118" s="27">
        <v>1845</v>
      </c>
      <c r="K118" s="28"/>
      <c r="L118" s="27">
        <v>36578</v>
      </c>
      <c r="M118" s="28"/>
      <c r="N118" s="28"/>
      <c r="O118" s="28"/>
      <c r="P118" s="28"/>
      <c r="Q118" s="28"/>
      <c r="R118" s="28"/>
      <c r="S118" s="28"/>
      <c r="T118" s="28"/>
      <c r="U118" s="55">
        <f t="shared" si="4"/>
        <v>39105</v>
      </c>
      <c r="V118" s="56">
        <f t="shared" si="5"/>
        <v>0</v>
      </c>
    </row>
    <row r="119" spans="1:26" s="23" customFormat="1" ht="15" x14ac:dyDescent="0.15">
      <c r="A119" s="33">
        <v>11231</v>
      </c>
      <c r="B119" s="4" t="s">
        <v>834</v>
      </c>
      <c r="C119" s="4" t="s">
        <v>17</v>
      </c>
      <c r="D119" s="53" t="s">
        <v>835</v>
      </c>
      <c r="E119" s="4" t="s">
        <v>107</v>
      </c>
      <c r="F119" s="4" t="s">
        <v>108</v>
      </c>
      <c r="G119" s="4">
        <v>10007</v>
      </c>
      <c r="H119" s="60">
        <f t="shared" si="3"/>
        <v>3.0659057138666231E-6</v>
      </c>
      <c r="I119" s="27"/>
      <c r="J119" s="27"/>
      <c r="K119" s="28"/>
      <c r="L119" s="27">
        <v>1967</v>
      </c>
      <c r="M119" s="28"/>
      <c r="N119" s="28"/>
      <c r="O119" s="28"/>
      <c r="P119" s="28"/>
      <c r="Q119" s="28"/>
      <c r="R119" s="28"/>
      <c r="S119" s="28"/>
      <c r="T119" s="28"/>
      <c r="U119" s="55">
        <f t="shared" si="4"/>
        <v>1967</v>
      </c>
      <c r="V119" s="56">
        <f t="shared" si="5"/>
        <v>0</v>
      </c>
    </row>
    <row r="120" spans="1:26" s="23" customFormat="1" ht="11.25" customHeight="1" x14ac:dyDescent="0.15">
      <c r="A120" s="33">
        <v>23809</v>
      </c>
      <c r="B120" s="4" t="s">
        <v>374</v>
      </c>
      <c r="C120" s="4" t="s">
        <v>17</v>
      </c>
      <c r="D120" s="4" t="s">
        <v>375</v>
      </c>
      <c r="E120" s="4" t="s">
        <v>107</v>
      </c>
      <c r="F120" s="4" t="s">
        <v>108</v>
      </c>
      <c r="G120" s="4">
        <v>10270</v>
      </c>
      <c r="H120" s="60">
        <f t="shared" si="3"/>
        <v>1.0538002685217954E-3</v>
      </c>
      <c r="I120" s="27">
        <v>41381</v>
      </c>
      <c r="J120" s="27">
        <v>37209</v>
      </c>
      <c r="K120" s="28"/>
      <c r="L120" s="27">
        <v>597499</v>
      </c>
      <c r="M120" s="28"/>
      <c r="N120" s="28"/>
      <c r="O120" s="28"/>
      <c r="P120" s="28"/>
      <c r="Q120" s="28"/>
      <c r="R120" s="28"/>
      <c r="S120" s="28"/>
      <c r="T120" s="28"/>
      <c r="U120" s="55">
        <f t="shared" si="4"/>
        <v>676089</v>
      </c>
      <c r="V120" s="56">
        <f t="shared" si="5"/>
        <v>0</v>
      </c>
    </row>
    <row r="121" spans="1:26" s="23" customFormat="1" x14ac:dyDescent="0.15">
      <c r="A121" s="33">
        <v>26832</v>
      </c>
      <c r="B121" s="4" t="s">
        <v>377</v>
      </c>
      <c r="C121" s="4" t="s">
        <v>376</v>
      </c>
      <c r="D121" s="4" t="s">
        <v>378</v>
      </c>
      <c r="E121" s="4" t="s">
        <v>88</v>
      </c>
      <c r="F121" s="4" t="s">
        <v>89</v>
      </c>
      <c r="G121" s="4">
        <v>45201</v>
      </c>
      <c r="H121" s="60">
        <f t="shared" si="3"/>
        <v>6.0912859836251972E-5</v>
      </c>
      <c r="I121" s="27"/>
      <c r="J121" s="27" t="s">
        <v>202</v>
      </c>
      <c r="K121" s="28"/>
      <c r="L121" s="27">
        <v>39080</v>
      </c>
      <c r="M121" s="28"/>
      <c r="N121" s="28"/>
      <c r="O121" s="28"/>
      <c r="P121" s="28"/>
      <c r="Q121" s="28"/>
      <c r="R121" s="28"/>
      <c r="S121" s="28"/>
      <c r="T121" s="28"/>
      <c r="U121" s="55">
        <f t="shared" si="4"/>
        <v>39080</v>
      </c>
      <c r="V121" s="56">
        <f t="shared" si="5"/>
        <v>0</v>
      </c>
    </row>
    <row r="122" spans="1:26" s="23" customFormat="1" x14ac:dyDescent="0.15">
      <c r="A122" s="33">
        <v>26344</v>
      </c>
      <c r="B122" s="4" t="s">
        <v>380</v>
      </c>
      <c r="C122" s="4" t="s">
        <v>379</v>
      </c>
      <c r="D122" s="4" t="s">
        <v>378</v>
      </c>
      <c r="E122" s="4" t="s">
        <v>88</v>
      </c>
      <c r="F122" s="4" t="s">
        <v>89</v>
      </c>
      <c r="G122" s="4">
        <v>45201</v>
      </c>
      <c r="H122" s="60">
        <f t="shared" si="3"/>
        <v>2.5589324080749312E-4</v>
      </c>
      <c r="I122" s="27"/>
      <c r="J122" s="27">
        <v>138</v>
      </c>
      <c r="K122" s="28"/>
      <c r="L122" s="27">
        <v>164036</v>
      </c>
      <c r="M122" s="28"/>
      <c r="N122" s="28"/>
      <c r="O122" s="28"/>
      <c r="P122" s="28"/>
      <c r="Q122" s="28"/>
      <c r="R122" s="28"/>
      <c r="S122" s="28"/>
      <c r="T122" s="28"/>
      <c r="U122" s="55">
        <f t="shared" si="4"/>
        <v>164174</v>
      </c>
      <c r="V122" s="56">
        <f t="shared" si="5"/>
        <v>0</v>
      </c>
    </row>
    <row r="123" spans="1:26" s="23" customFormat="1" x14ac:dyDescent="0.15">
      <c r="A123" s="33">
        <v>16691</v>
      </c>
      <c r="B123" s="4" t="s">
        <v>382</v>
      </c>
      <c r="C123" s="4" t="s">
        <v>376</v>
      </c>
      <c r="D123" s="4" t="s">
        <v>378</v>
      </c>
      <c r="E123" s="4" t="s">
        <v>88</v>
      </c>
      <c r="F123" s="4" t="s">
        <v>89</v>
      </c>
      <c r="G123" s="4">
        <v>45201</v>
      </c>
      <c r="H123" s="60">
        <f t="shared" si="3"/>
        <v>2.6359775120080411E-4</v>
      </c>
      <c r="I123" s="27"/>
      <c r="J123" s="27"/>
      <c r="K123" s="28"/>
      <c r="L123" s="27">
        <v>169117</v>
      </c>
      <c r="M123" s="28"/>
      <c r="N123" s="28"/>
      <c r="O123" s="28"/>
      <c r="P123" s="28"/>
      <c r="Q123" s="28"/>
      <c r="R123" s="28"/>
      <c r="S123" s="28"/>
      <c r="T123" s="28"/>
      <c r="U123" s="55">
        <f t="shared" si="4"/>
        <v>169117</v>
      </c>
      <c r="V123" s="56">
        <f t="shared" si="5"/>
        <v>0</v>
      </c>
      <c r="W123" s="24"/>
    </row>
    <row r="124" spans="1:26" s="23" customFormat="1" x14ac:dyDescent="0.15">
      <c r="A124" s="33">
        <v>22136</v>
      </c>
      <c r="B124" s="4" t="s">
        <v>381</v>
      </c>
      <c r="C124" s="4" t="s">
        <v>376</v>
      </c>
      <c r="D124" s="4" t="s">
        <v>378</v>
      </c>
      <c r="E124" s="4" t="s">
        <v>88</v>
      </c>
      <c r="F124" s="4" t="s">
        <v>89</v>
      </c>
      <c r="G124" s="4">
        <v>45201</v>
      </c>
      <c r="H124" s="60">
        <f t="shared" si="3"/>
        <v>6.3229668302490591E-4</v>
      </c>
      <c r="I124" s="27">
        <v>47467</v>
      </c>
      <c r="J124" s="27">
        <v>138</v>
      </c>
      <c r="K124" s="28"/>
      <c r="L124" s="27">
        <v>358059</v>
      </c>
      <c r="M124" s="28"/>
      <c r="N124" s="28"/>
      <c r="O124" s="28"/>
      <c r="P124" s="28"/>
      <c r="Q124" s="28"/>
      <c r="R124" s="28"/>
      <c r="S124" s="28"/>
      <c r="T124" s="28"/>
      <c r="U124" s="55">
        <f t="shared" si="4"/>
        <v>405664</v>
      </c>
      <c r="V124" s="56">
        <f t="shared" si="5"/>
        <v>0</v>
      </c>
    </row>
    <row r="125" spans="1:26" s="23" customFormat="1" x14ac:dyDescent="0.15">
      <c r="A125" s="33">
        <v>25224</v>
      </c>
      <c r="B125" s="1" t="s">
        <v>383</v>
      </c>
      <c r="C125" s="1" t="s">
        <v>32</v>
      </c>
      <c r="D125" s="1" t="s">
        <v>384</v>
      </c>
      <c r="E125" s="1" t="s">
        <v>125</v>
      </c>
      <c r="F125" s="1" t="s">
        <v>126</v>
      </c>
      <c r="G125" s="2">
        <v>85260</v>
      </c>
      <c r="H125" s="60">
        <f t="shared" si="3"/>
        <v>7.2337917732867298E-6</v>
      </c>
      <c r="I125" s="27"/>
      <c r="J125" s="27"/>
      <c r="K125" s="28"/>
      <c r="L125" s="27">
        <v>4641</v>
      </c>
      <c r="M125" s="28"/>
      <c r="N125" s="28"/>
      <c r="O125" s="28"/>
      <c r="P125" s="28"/>
      <c r="Q125" s="28"/>
      <c r="R125" s="28"/>
      <c r="S125" s="28"/>
      <c r="T125" s="28"/>
      <c r="U125" s="55">
        <f t="shared" si="4"/>
        <v>4641</v>
      </c>
      <c r="V125" s="56">
        <f t="shared" si="5"/>
        <v>0</v>
      </c>
    </row>
    <row r="126" spans="1:26" s="23" customFormat="1" x14ac:dyDescent="0.15">
      <c r="A126" s="33">
        <v>18694</v>
      </c>
      <c r="B126" s="4" t="s">
        <v>385</v>
      </c>
      <c r="C126" s="4" t="s">
        <v>32</v>
      </c>
      <c r="D126" s="4" t="s">
        <v>386</v>
      </c>
      <c r="E126" s="4" t="s">
        <v>387</v>
      </c>
      <c r="F126" s="4" t="s">
        <v>62</v>
      </c>
      <c r="G126" s="2" t="s">
        <v>388</v>
      </c>
      <c r="H126" s="60">
        <f t="shared" si="3"/>
        <v>3.2482702123528433E-6</v>
      </c>
      <c r="I126" s="27"/>
      <c r="J126" s="27"/>
      <c r="K126" s="28"/>
      <c r="L126" s="27">
        <v>2084</v>
      </c>
      <c r="M126" s="28"/>
      <c r="N126" s="28"/>
      <c r="O126" s="28"/>
      <c r="P126" s="28"/>
      <c r="Q126" s="28"/>
      <c r="R126" s="28"/>
      <c r="S126" s="28"/>
      <c r="T126" s="28"/>
      <c r="U126" s="55">
        <f t="shared" si="4"/>
        <v>2084</v>
      </c>
      <c r="V126" s="56">
        <f t="shared" si="5"/>
        <v>0</v>
      </c>
      <c r="W126" s="24"/>
    </row>
    <row r="127" spans="1:26" s="23" customFormat="1" x14ac:dyDescent="0.15">
      <c r="A127" s="33">
        <v>20303</v>
      </c>
      <c r="B127" s="4" t="s">
        <v>389</v>
      </c>
      <c r="C127" s="4" t="s">
        <v>326</v>
      </c>
      <c r="D127" s="4" t="s">
        <v>328</v>
      </c>
      <c r="E127" s="4" t="s">
        <v>329</v>
      </c>
      <c r="F127" s="4" t="s">
        <v>67</v>
      </c>
      <c r="G127" s="4" t="s">
        <v>330</v>
      </c>
      <c r="H127" s="60">
        <f t="shared" si="3"/>
        <v>7.8226475182341978E-4</v>
      </c>
      <c r="I127" s="27"/>
      <c r="J127" s="27"/>
      <c r="K127" s="28">
        <v>134131</v>
      </c>
      <c r="L127" s="27">
        <v>387868</v>
      </c>
      <c r="M127" s="28"/>
      <c r="N127" s="28"/>
      <c r="O127" s="28"/>
      <c r="P127" s="28"/>
      <c r="Q127" s="28"/>
      <c r="R127" s="28"/>
      <c r="S127" s="28"/>
      <c r="T127" s="28"/>
      <c r="U127" s="55">
        <f t="shared" si="4"/>
        <v>501879.35</v>
      </c>
      <c r="V127" s="56">
        <f t="shared" si="5"/>
        <v>114011.34999999999</v>
      </c>
    </row>
    <row r="128" spans="1:26" s="23" customFormat="1" x14ac:dyDescent="0.15">
      <c r="A128" s="33">
        <v>22322</v>
      </c>
      <c r="B128" s="1" t="s">
        <v>391</v>
      </c>
      <c r="C128" s="1" t="s">
        <v>390</v>
      </c>
      <c r="D128" s="1" t="s">
        <v>392</v>
      </c>
      <c r="E128" s="1" t="s">
        <v>393</v>
      </c>
      <c r="F128" s="1" t="s">
        <v>159</v>
      </c>
      <c r="G128" s="2" t="s">
        <v>394</v>
      </c>
      <c r="H128" s="60">
        <f t="shared" si="3"/>
        <v>2.9438617802643067E-5</v>
      </c>
      <c r="I128" s="27"/>
      <c r="J128" s="27">
        <v>18887</v>
      </c>
      <c r="K128" s="28"/>
      <c r="L128" s="27"/>
      <c r="M128" s="28"/>
      <c r="N128" s="28"/>
      <c r="O128" s="28"/>
      <c r="P128" s="28"/>
      <c r="Q128" s="28"/>
      <c r="R128" s="28"/>
      <c r="S128" s="28"/>
      <c r="T128" s="28"/>
      <c r="U128" s="55">
        <f t="shared" si="4"/>
        <v>18887</v>
      </c>
      <c r="V128" s="56">
        <f t="shared" si="5"/>
        <v>0</v>
      </c>
      <c r="W128" s="24"/>
    </row>
    <row r="129" spans="1:25" s="23" customFormat="1" x14ac:dyDescent="0.15">
      <c r="A129" s="33">
        <v>15032</v>
      </c>
      <c r="B129" s="4" t="s">
        <v>395</v>
      </c>
      <c r="C129" s="4" t="s">
        <v>17</v>
      </c>
      <c r="D129" s="4" t="s">
        <v>396</v>
      </c>
      <c r="E129" s="4" t="s">
        <v>397</v>
      </c>
      <c r="F129" s="4" t="s">
        <v>37</v>
      </c>
      <c r="G129" s="4" t="s">
        <v>398</v>
      </c>
      <c r="H129" s="60">
        <f t="shared" si="3"/>
        <v>3.5196348207840476E-4</v>
      </c>
      <c r="I129" s="27">
        <v>7222</v>
      </c>
      <c r="J129" s="27">
        <v>22391</v>
      </c>
      <c r="K129" s="28"/>
      <c r="L129" s="27">
        <v>196197</v>
      </c>
      <c r="M129" s="28"/>
      <c r="N129" s="28"/>
      <c r="O129" s="28"/>
      <c r="P129" s="28"/>
      <c r="Q129" s="28"/>
      <c r="R129" s="28"/>
      <c r="S129" s="28"/>
      <c r="T129" s="28"/>
      <c r="U129" s="55">
        <f t="shared" si="4"/>
        <v>225810</v>
      </c>
      <c r="V129" s="56">
        <f t="shared" si="5"/>
        <v>0</v>
      </c>
    </row>
    <row r="130" spans="1:25" s="23" customFormat="1" x14ac:dyDescent="0.15">
      <c r="A130" s="33">
        <v>14559</v>
      </c>
      <c r="B130" s="4" t="s">
        <v>399</v>
      </c>
      <c r="C130" s="4" t="s">
        <v>17</v>
      </c>
      <c r="D130" s="4" t="s">
        <v>396</v>
      </c>
      <c r="E130" s="4" t="s">
        <v>397</v>
      </c>
      <c r="F130" s="4" t="s">
        <v>37</v>
      </c>
      <c r="G130" s="4" t="s">
        <v>398</v>
      </c>
      <c r="H130" s="60">
        <f t="shared" si="3"/>
        <v>3.6756266071814913E-4</v>
      </c>
      <c r="I130" s="27">
        <v>23384</v>
      </c>
      <c r="J130" s="27">
        <v>57847</v>
      </c>
      <c r="K130" s="28"/>
      <c r="L130" s="27">
        <v>154587</v>
      </c>
      <c r="M130" s="28"/>
      <c r="N130" s="28"/>
      <c r="O130" s="28"/>
      <c r="P130" s="28"/>
      <c r="Q130" s="28"/>
      <c r="R130" s="28"/>
      <c r="S130" s="28"/>
      <c r="T130" s="28"/>
      <c r="U130" s="55">
        <f t="shared" si="4"/>
        <v>235818</v>
      </c>
      <c r="V130" s="56">
        <f t="shared" si="5"/>
        <v>0</v>
      </c>
      <c r="W130" s="24"/>
    </row>
    <row r="131" spans="1:25" s="23" customFormat="1" x14ac:dyDescent="0.15">
      <c r="A131" s="33">
        <v>36064</v>
      </c>
      <c r="B131" s="4" t="s">
        <v>401</v>
      </c>
      <c r="C131" s="4" t="s">
        <v>400</v>
      </c>
      <c r="D131" s="4" t="s">
        <v>402</v>
      </c>
      <c r="E131" s="4" t="s">
        <v>403</v>
      </c>
      <c r="F131" s="4" t="s">
        <v>180</v>
      </c>
      <c r="G131" s="4" t="s">
        <v>404</v>
      </c>
      <c r="H131" s="60">
        <f t="shared" ref="H131:H194" si="6">(U131/$K$284)</f>
        <v>2.7333476848322651E-4</v>
      </c>
      <c r="I131" s="27">
        <v>15263</v>
      </c>
      <c r="J131" s="27">
        <v>4606</v>
      </c>
      <c r="K131" s="28"/>
      <c r="L131" s="27">
        <v>155495</v>
      </c>
      <c r="M131" s="28"/>
      <c r="N131" s="28"/>
      <c r="O131" s="28"/>
      <c r="P131" s="28"/>
      <c r="Q131" s="28"/>
      <c r="R131" s="28"/>
      <c r="S131" s="28"/>
      <c r="T131" s="28"/>
      <c r="U131" s="55">
        <f t="shared" ref="U131:U194" si="7">SUM(I131:J131,L131:N131,P131:T131,V131)</f>
        <v>175364</v>
      </c>
      <c r="V131" s="56">
        <f t="shared" ref="V131:V194" si="8">(K131+O131)*0.85</f>
        <v>0</v>
      </c>
      <c r="W131" s="5"/>
      <c r="X131" s="5"/>
      <c r="Y131" s="5"/>
    </row>
    <row r="132" spans="1:25" s="23" customFormat="1" x14ac:dyDescent="0.15">
      <c r="A132" s="33">
        <v>22292</v>
      </c>
      <c r="B132" s="4" t="s">
        <v>406</v>
      </c>
      <c r="C132" s="4" t="s">
        <v>405</v>
      </c>
      <c r="D132" s="4" t="s">
        <v>407</v>
      </c>
      <c r="E132" s="4" t="s">
        <v>403</v>
      </c>
      <c r="F132" s="4" t="s">
        <v>180</v>
      </c>
      <c r="G132" s="4" t="s">
        <v>408</v>
      </c>
      <c r="H132" s="60">
        <f t="shared" si="6"/>
        <v>4.0789950564400288E-4</v>
      </c>
      <c r="I132" s="27">
        <v>20</v>
      </c>
      <c r="J132" s="27">
        <v>115445</v>
      </c>
      <c r="K132" s="28"/>
      <c r="L132" s="27">
        <v>146232</v>
      </c>
      <c r="M132" s="28"/>
      <c r="N132" s="28"/>
      <c r="O132" s="28"/>
      <c r="P132" s="28"/>
      <c r="Q132" s="28"/>
      <c r="R132" s="28"/>
      <c r="S132" s="28"/>
      <c r="T132" s="28"/>
      <c r="U132" s="55">
        <f t="shared" si="7"/>
        <v>261697</v>
      </c>
      <c r="V132" s="56">
        <f t="shared" si="8"/>
        <v>0</v>
      </c>
      <c r="W132" s="24"/>
    </row>
    <row r="133" spans="1:25" s="23" customFormat="1" x14ac:dyDescent="0.15">
      <c r="A133" s="33">
        <v>26433</v>
      </c>
      <c r="B133" s="4" t="s">
        <v>730</v>
      </c>
      <c r="C133" s="4" t="s">
        <v>376</v>
      </c>
      <c r="D133" s="25" t="s">
        <v>731</v>
      </c>
      <c r="E133" s="4" t="s">
        <v>535</v>
      </c>
      <c r="F133" s="4" t="s">
        <v>536</v>
      </c>
      <c r="G133" s="25" t="s">
        <v>732</v>
      </c>
      <c r="H133" s="60">
        <f t="shared" si="6"/>
        <v>2.3958954290863961E-4</v>
      </c>
      <c r="I133" s="27">
        <v>57873</v>
      </c>
      <c r="J133" s="27">
        <v>95841</v>
      </c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55">
        <f t="shared" si="7"/>
        <v>153714</v>
      </c>
      <c r="V133" s="56">
        <f t="shared" si="8"/>
        <v>0</v>
      </c>
    </row>
    <row r="134" spans="1:25" s="23" customFormat="1" x14ac:dyDescent="0.15">
      <c r="A134" s="33">
        <v>22357</v>
      </c>
      <c r="B134" s="4" t="s">
        <v>409</v>
      </c>
      <c r="C134" s="4" t="s">
        <v>17</v>
      </c>
      <c r="D134" s="45" t="s">
        <v>410</v>
      </c>
      <c r="E134" s="4" t="s">
        <v>184</v>
      </c>
      <c r="F134" s="4" t="s">
        <v>159</v>
      </c>
      <c r="G134" s="45" t="s">
        <v>411</v>
      </c>
      <c r="H134" s="60">
        <f t="shared" si="6"/>
        <v>2.2351468907532237E-3</v>
      </c>
      <c r="I134" s="27"/>
      <c r="J134" s="27"/>
      <c r="K134" s="28">
        <v>1663292</v>
      </c>
      <c r="L134" s="27">
        <v>20210</v>
      </c>
      <c r="M134" s="28"/>
      <c r="N134" s="28"/>
      <c r="O134" s="28"/>
      <c r="P134" s="28"/>
      <c r="Q134" s="28"/>
      <c r="R134" s="28"/>
      <c r="S134" s="28"/>
      <c r="T134" s="28"/>
      <c r="U134" s="55">
        <f t="shared" si="7"/>
        <v>1434008.2</v>
      </c>
      <c r="V134" s="56">
        <f t="shared" si="8"/>
        <v>1413798.2</v>
      </c>
      <c r="W134" s="24"/>
    </row>
    <row r="135" spans="1:25" s="23" customFormat="1" x14ac:dyDescent="0.15">
      <c r="A135" s="33">
        <v>29424</v>
      </c>
      <c r="B135" s="4" t="s">
        <v>413</v>
      </c>
      <c r="C135" s="4" t="s">
        <v>412</v>
      </c>
      <c r="D135" s="4" t="s">
        <v>410</v>
      </c>
      <c r="E135" s="4" t="s">
        <v>184</v>
      </c>
      <c r="F135" s="4" t="s">
        <v>159</v>
      </c>
      <c r="G135" s="4" t="s">
        <v>414</v>
      </c>
      <c r="H135" s="60">
        <f t="shared" si="6"/>
        <v>3.9560139719427134E-3</v>
      </c>
      <c r="I135" s="27">
        <v>8633</v>
      </c>
      <c r="J135" s="27">
        <v>11355</v>
      </c>
      <c r="K135" s="28">
        <v>11755</v>
      </c>
      <c r="L135" s="27">
        <v>2508089</v>
      </c>
      <c r="M135" s="28"/>
      <c r="N135" s="28"/>
      <c r="O135" s="28"/>
      <c r="P135" s="28"/>
      <c r="Q135" s="28"/>
      <c r="R135" s="28"/>
      <c r="S135" s="28"/>
      <c r="T135" s="28"/>
      <c r="U135" s="55">
        <f t="shared" si="7"/>
        <v>2538068.75</v>
      </c>
      <c r="V135" s="56">
        <f t="shared" si="8"/>
        <v>9991.75</v>
      </c>
      <c r="W135" s="5"/>
      <c r="X135" s="5"/>
      <c r="Y135" s="5"/>
    </row>
    <row r="136" spans="1:25" s="23" customFormat="1" x14ac:dyDescent="0.15">
      <c r="A136" s="33">
        <v>19682</v>
      </c>
      <c r="B136" s="4" t="s">
        <v>415</v>
      </c>
      <c r="C136" s="4" t="s">
        <v>17</v>
      </c>
      <c r="D136" s="4" t="s">
        <v>410</v>
      </c>
      <c r="E136" s="4" t="s">
        <v>184</v>
      </c>
      <c r="F136" s="4" t="s">
        <v>159</v>
      </c>
      <c r="G136" s="4" t="s">
        <v>411</v>
      </c>
      <c r="H136" s="60">
        <f t="shared" si="6"/>
        <v>2.6003201868734717E-3</v>
      </c>
      <c r="I136" s="27">
        <v>38208</v>
      </c>
      <c r="J136" s="27">
        <v>48692</v>
      </c>
      <c r="K136" s="28">
        <v>106585</v>
      </c>
      <c r="L136" s="27">
        <v>1490796</v>
      </c>
      <c r="M136" s="28"/>
      <c r="N136" s="28"/>
      <c r="O136" s="28"/>
      <c r="P136" s="28"/>
      <c r="Q136" s="28"/>
      <c r="R136" s="28"/>
      <c r="S136" s="28"/>
      <c r="T136" s="28"/>
      <c r="U136" s="55">
        <f t="shared" si="7"/>
        <v>1668293.25</v>
      </c>
      <c r="V136" s="56">
        <f t="shared" si="8"/>
        <v>90597.25</v>
      </c>
      <c r="W136" s="24"/>
    </row>
    <row r="137" spans="1:25" s="23" customFormat="1" x14ac:dyDescent="0.15">
      <c r="A137" s="33">
        <v>37478</v>
      </c>
      <c r="B137" s="4" t="s">
        <v>416</v>
      </c>
      <c r="C137" s="4" t="s">
        <v>17</v>
      </c>
      <c r="D137" s="4" t="s">
        <v>410</v>
      </c>
      <c r="E137" s="4" t="s">
        <v>184</v>
      </c>
      <c r="F137" s="4" t="s">
        <v>159</v>
      </c>
      <c r="G137" s="4" t="s">
        <v>411</v>
      </c>
      <c r="H137" s="60">
        <f t="shared" si="6"/>
        <v>7.8130238163281861E-3</v>
      </c>
      <c r="I137" s="27"/>
      <c r="J137" s="27"/>
      <c r="K137" s="28">
        <v>5870732</v>
      </c>
      <c r="L137" s="27">
        <v>22497</v>
      </c>
      <c r="M137" s="28"/>
      <c r="N137" s="28"/>
      <c r="O137" s="28"/>
      <c r="P137" s="28"/>
      <c r="Q137" s="28"/>
      <c r="R137" s="28"/>
      <c r="S137" s="28"/>
      <c r="T137" s="28"/>
      <c r="U137" s="55">
        <f t="shared" si="7"/>
        <v>5012619.2</v>
      </c>
      <c r="V137" s="56">
        <f t="shared" si="8"/>
        <v>4990122.2</v>
      </c>
    </row>
    <row r="138" spans="1:25" s="23" customFormat="1" x14ac:dyDescent="0.15">
      <c r="A138" s="33">
        <v>30104</v>
      </c>
      <c r="B138" s="1" t="s">
        <v>417</v>
      </c>
      <c r="C138" s="1" t="s">
        <v>17</v>
      </c>
      <c r="D138" s="1" t="s">
        <v>410</v>
      </c>
      <c r="E138" s="1" t="s">
        <v>184</v>
      </c>
      <c r="F138" s="1" t="s">
        <v>159</v>
      </c>
      <c r="G138" s="2" t="s">
        <v>411</v>
      </c>
      <c r="H138" s="60">
        <f t="shared" si="6"/>
        <v>1.6585001372452224E-3</v>
      </c>
      <c r="I138" s="27">
        <v>163590</v>
      </c>
      <c r="J138" s="27">
        <v>206994</v>
      </c>
      <c r="K138" s="28">
        <v>776349</v>
      </c>
      <c r="L138" s="27">
        <v>33567</v>
      </c>
      <c r="M138" s="28"/>
      <c r="N138" s="28"/>
      <c r="O138" s="28"/>
      <c r="P138" s="28"/>
      <c r="Q138" s="28"/>
      <c r="R138" s="28"/>
      <c r="S138" s="28"/>
      <c r="T138" s="28"/>
      <c r="U138" s="55">
        <f t="shared" si="7"/>
        <v>1064047.6499999999</v>
      </c>
      <c r="V138" s="56">
        <f t="shared" si="8"/>
        <v>659896.65</v>
      </c>
    </row>
    <row r="139" spans="1:25" s="23" customFormat="1" x14ac:dyDescent="0.15">
      <c r="A139" s="33">
        <v>41343</v>
      </c>
      <c r="B139" s="4" t="s">
        <v>419</v>
      </c>
      <c r="C139" s="4" t="s">
        <v>418</v>
      </c>
      <c r="D139" s="4" t="s">
        <v>420</v>
      </c>
      <c r="E139" s="4" t="s">
        <v>107</v>
      </c>
      <c r="F139" s="4" t="s">
        <v>108</v>
      </c>
      <c r="G139" s="4">
        <v>10017</v>
      </c>
      <c r="H139" s="60">
        <f t="shared" si="6"/>
        <v>1.3879029404450412E-4</v>
      </c>
      <c r="I139" s="27">
        <v>52245</v>
      </c>
      <c r="J139" s="27">
        <v>34830</v>
      </c>
      <c r="K139" s="28"/>
      <c r="L139" s="27">
        <v>1969</v>
      </c>
      <c r="M139" s="28"/>
      <c r="N139" s="28"/>
      <c r="O139" s="28"/>
      <c r="P139" s="28"/>
      <c r="Q139" s="28"/>
      <c r="R139" s="28"/>
      <c r="S139" s="28"/>
      <c r="T139" s="28"/>
      <c r="U139" s="55">
        <f t="shared" si="7"/>
        <v>89044</v>
      </c>
      <c r="V139" s="56">
        <f t="shared" si="8"/>
        <v>0</v>
      </c>
    </row>
    <row r="140" spans="1:25" s="23" customFormat="1" x14ac:dyDescent="0.15">
      <c r="A140" s="33">
        <v>10200</v>
      </c>
      <c r="B140" s="4" t="s">
        <v>767</v>
      </c>
      <c r="C140" s="4" t="s">
        <v>32</v>
      </c>
      <c r="D140" s="4" t="s">
        <v>768</v>
      </c>
      <c r="E140" s="4" t="s">
        <v>35</v>
      </c>
      <c r="F140" s="4" t="s">
        <v>36</v>
      </c>
      <c r="G140" s="4">
        <v>60603</v>
      </c>
      <c r="H140" s="60">
        <f t="shared" si="6"/>
        <v>7.9990991985579618E-6</v>
      </c>
      <c r="I140" s="27">
        <v>2974</v>
      </c>
      <c r="J140" s="27"/>
      <c r="K140" s="28"/>
      <c r="L140" s="27">
        <v>2158</v>
      </c>
      <c r="M140" s="28"/>
      <c r="N140" s="28"/>
      <c r="O140" s="28"/>
      <c r="P140" s="28"/>
      <c r="Q140" s="28"/>
      <c r="R140" s="28"/>
      <c r="S140" s="28"/>
      <c r="T140" s="28"/>
      <c r="U140" s="55">
        <f t="shared" si="7"/>
        <v>5132</v>
      </c>
      <c r="V140" s="56">
        <f t="shared" si="8"/>
        <v>0</v>
      </c>
    </row>
    <row r="141" spans="1:25" s="23" customFormat="1" x14ac:dyDescent="0.15">
      <c r="A141" s="33">
        <v>20419</v>
      </c>
      <c r="B141" s="1" t="s">
        <v>421</v>
      </c>
      <c r="C141" s="1" t="s">
        <v>229</v>
      </c>
      <c r="D141" s="1" t="s">
        <v>422</v>
      </c>
      <c r="E141" s="1" t="s">
        <v>423</v>
      </c>
      <c r="F141" s="1" t="s">
        <v>180</v>
      </c>
      <c r="G141" s="2" t="s">
        <v>424</v>
      </c>
      <c r="H141" s="60">
        <f t="shared" si="6"/>
        <v>5.6898674316966276E-3</v>
      </c>
      <c r="I141" s="27"/>
      <c r="J141" s="27"/>
      <c r="K141" s="28">
        <v>4294660</v>
      </c>
      <c r="L141" s="27"/>
      <c r="M141" s="28"/>
      <c r="N141" s="28"/>
      <c r="O141" s="28"/>
      <c r="P141" s="28"/>
      <c r="Q141" s="28"/>
      <c r="R141" s="28"/>
      <c r="S141" s="28"/>
      <c r="T141" s="28"/>
      <c r="U141" s="55">
        <f t="shared" si="7"/>
        <v>3650461</v>
      </c>
      <c r="V141" s="56">
        <f t="shared" si="8"/>
        <v>3650461</v>
      </c>
      <c r="W141" s="24"/>
    </row>
    <row r="142" spans="1:25" s="23" customFormat="1" x14ac:dyDescent="0.15">
      <c r="A142" s="33">
        <v>17221</v>
      </c>
      <c r="B142" s="1" t="s">
        <v>820</v>
      </c>
      <c r="C142" s="1" t="s">
        <v>229</v>
      </c>
      <c r="D142" s="1" t="s">
        <v>422</v>
      </c>
      <c r="E142" s="1" t="s">
        <v>423</v>
      </c>
      <c r="F142" s="1" t="s">
        <v>180</v>
      </c>
      <c r="G142" s="2" t="s">
        <v>424</v>
      </c>
      <c r="H142" s="60">
        <f t="shared" si="6"/>
        <v>1.5282590753030432E-3</v>
      </c>
      <c r="I142" s="27"/>
      <c r="J142" s="27"/>
      <c r="K142" s="28">
        <v>1153516</v>
      </c>
      <c r="L142" s="27"/>
      <c r="M142" s="28"/>
      <c r="N142" s="28"/>
      <c r="O142" s="28"/>
      <c r="P142" s="28"/>
      <c r="Q142" s="28"/>
      <c r="R142" s="28"/>
      <c r="S142" s="28"/>
      <c r="T142" s="28"/>
      <c r="U142" s="55">
        <f t="shared" si="7"/>
        <v>980488.6</v>
      </c>
      <c r="V142" s="56">
        <f t="shared" si="8"/>
        <v>980488.6</v>
      </c>
      <c r="W142" s="24"/>
    </row>
    <row r="143" spans="1:25" s="23" customFormat="1" x14ac:dyDescent="0.15">
      <c r="A143" s="33">
        <v>22578</v>
      </c>
      <c r="B143" s="4" t="s">
        <v>426</v>
      </c>
      <c r="C143" s="4" t="s">
        <v>425</v>
      </c>
      <c r="D143" s="4" t="s">
        <v>427</v>
      </c>
      <c r="E143" s="4" t="s">
        <v>118</v>
      </c>
      <c r="F143" s="4" t="s">
        <v>36</v>
      </c>
      <c r="G143" s="4" t="s">
        <v>428</v>
      </c>
      <c r="H143" s="60">
        <f t="shared" si="6"/>
        <v>6.7687856822107773E-4</v>
      </c>
      <c r="I143" s="27">
        <v>25817</v>
      </c>
      <c r="J143" s="27">
        <v>27369</v>
      </c>
      <c r="K143" s="28">
        <v>448330</v>
      </c>
      <c r="L143" s="27"/>
      <c r="M143" s="28"/>
      <c r="N143" s="28"/>
      <c r="O143" s="28"/>
      <c r="P143" s="28"/>
      <c r="Q143" s="28"/>
      <c r="R143" s="28"/>
      <c r="S143" s="28"/>
      <c r="T143" s="28"/>
      <c r="U143" s="55">
        <f t="shared" si="7"/>
        <v>434266.5</v>
      </c>
      <c r="V143" s="56">
        <f t="shared" si="8"/>
        <v>381080.5</v>
      </c>
    </row>
    <row r="144" spans="1:25" s="23" customFormat="1" x14ac:dyDescent="0.15">
      <c r="A144" s="33">
        <v>10069</v>
      </c>
      <c r="B144" s="4" t="s">
        <v>429</v>
      </c>
      <c r="C144" s="4" t="s">
        <v>17</v>
      </c>
      <c r="D144" s="4" t="s">
        <v>430</v>
      </c>
      <c r="E144" s="4" t="s">
        <v>431</v>
      </c>
      <c r="F144" s="4" t="s">
        <v>159</v>
      </c>
      <c r="G144" s="4" t="s">
        <v>432</v>
      </c>
      <c r="H144" s="60">
        <f t="shared" si="6"/>
        <v>8.3258589717430137E-4</v>
      </c>
      <c r="I144" s="27"/>
      <c r="J144" s="27"/>
      <c r="K144" s="28"/>
      <c r="L144" s="27">
        <v>544201</v>
      </c>
      <c r="M144" s="28"/>
      <c r="N144" s="28"/>
      <c r="O144" s="28"/>
      <c r="P144" s="28">
        <v>-10037</v>
      </c>
      <c r="Q144" s="28"/>
      <c r="R144" s="28"/>
      <c r="S144" s="28"/>
      <c r="T144" s="28"/>
      <c r="U144" s="55">
        <f t="shared" si="7"/>
        <v>534164</v>
      </c>
      <c r="V144" s="56">
        <f t="shared" si="8"/>
        <v>0</v>
      </c>
    </row>
    <row r="145" spans="1:26" s="23" customFormat="1" x14ac:dyDescent="0.15">
      <c r="A145" s="33">
        <v>11206</v>
      </c>
      <c r="B145" s="4" t="s">
        <v>433</v>
      </c>
      <c r="C145" s="4" t="s">
        <v>32</v>
      </c>
      <c r="D145" s="4" t="s">
        <v>434</v>
      </c>
      <c r="E145" s="4" t="s">
        <v>431</v>
      </c>
      <c r="F145" s="4" t="s">
        <v>159</v>
      </c>
      <c r="G145" s="4" t="s">
        <v>432</v>
      </c>
      <c r="H145" s="60">
        <f t="shared" si="6"/>
        <v>1.2871099262646145E-3</v>
      </c>
      <c r="I145" s="27"/>
      <c r="J145" s="27"/>
      <c r="K145" s="28"/>
      <c r="L145" s="27">
        <v>825774</v>
      </c>
      <c r="M145" s="28"/>
      <c r="N145" s="28"/>
      <c r="O145" s="28"/>
      <c r="P145" s="28"/>
      <c r="Q145" s="28"/>
      <c r="R145" s="28"/>
      <c r="S145" s="28"/>
      <c r="T145" s="28"/>
      <c r="U145" s="55">
        <f t="shared" si="7"/>
        <v>825774</v>
      </c>
      <c r="V145" s="56">
        <f t="shared" si="8"/>
        <v>0</v>
      </c>
    </row>
    <row r="146" spans="1:26" s="23" customFormat="1" x14ac:dyDescent="0.15">
      <c r="A146" s="33">
        <v>25054</v>
      </c>
      <c r="B146" s="4" t="s">
        <v>435</v>
      </c>
      <c r="C146" s="4" t="s">
        <v>400</v>
      </c>
      <c r="D146" s="4" t="s">
        <v>436</v>
      </c>
      <c r="E146" s="4" t="s">
        <v>107</v>
      </c>
      <c r="F146" s="4" t="s">
        <v>108</v>
      </c>
      <c r="G146" s="4">
        <v>10004</v>
      </c>
      <c r="H146" s="60">
        <f t="shared" si="6"/>
        <v>-2.5356458644220756E-5</v>
      </c>
      <c r="I146" s="27">
        <v>618</v>
      </c>
      <c r="J146" s="27">
        <v>-16886</v>
      </c>
      <c r="K146" s="28"/>
      <c r="L146" s="27"/>
      <c r="M146" s="28"/>
      <c r="N146" s="28"/>
      <c r="O146" s="28"/>
      <c r="P146" s="28"/>
      <c r="Q146" s="28"/>
      <c r="R146" s="28"/>
      <c r="S146" s="28"/>
      <c r="T146" s="28"/>
      <c r="U146" s="55">
        <f t="shared" si="7"/>
        <v>-16268</v>
      </c>
      <c r="V146" s="56">
        <f t="shared" si="8"/>
        <v>0</v>
      </c>
    </row>
    <row r="147" spans="1:26" s="23" customFormat="1" x14ac:dyDescent="0.15">
      <c r="A147" s="33">
        <v>29068</v>
      </c>
      <c r="B147" s="1" t="s">
        <v>437</v>
      </c>
      <c r="C147" s="1" t="s">
        <v>400</v>
      </c>
      <c r="D147" s="1" t="s">
        <v>438</v>
      </c>
      <c r="E147" s="1" t="s">
        <v>439</v>
      </c>
      <c r="F147" s="1" t="s">
        <v>21</v>
      </c>
      <c r="G147" s="2">
        <v>54116</v>
      </c>
      <c r="H147" s="60">
        <f t="shared" si="6"/>
        <v>1.7823241509799851E-3</v>
      </c>
      <c r="I147" s="27"/>
      <c r="J147" s="27"/>
      <c r="K147" s="28">
        <v>1345282</v>
      </c>
      <c r="L147" s="27"/>
      <c r="M147" s="28"/>
      <c r="N147" s="28"/>
      <c r="O147" s="28"/>
      <c r="P147" s="28"/>
      <c r="Q147" s="28"/>
      <c r="R147" s="28"/>
      <c r="S147" s="28"/>
      <c r="T147" s="28"/>
      <c r="U147" s="55">
        <f t="shared" si="7"/>
        <v>1143489.7</v>
      </c>
      <c r="V147" s="56">
        <f t="shared" si="8"/>
        <v>1143489.7</v>
      </c>
    </row>
    <row r="148" spans="1:26" s="23" customFormat="1" x14ac:dyDescent="0.15">
      <c r="A148" s="33">
        <v>23817</v>
      </c>
      <c r="B148" s="1" t="s">
        <v>769</v>
      </c>
      <c r="C148" s="1" t="s">
        <v>400</v>
      </c>
      <c r="D148" s="1" t="s">
        <v>770</v>
      </c>
      <c r="E148" s="1" t="s">
        <v>107</v>
      </c>
      <c r="F148" s="1" t="s">
        <v>108</v>
      </c>
      <c r="G148" s="2">
        <v>10038</v>
      </c>
      <c r="H148" s="60">
        <f t="shared" si="6"/>
        <v>7.1730036071246568E-6</v>
      </c>
      <c r="I148" s="27"/>
      <c r="J148" s="27"/>
      <c r="K148" s="28"/>
      <c r="L148" s="27">
        <v>4602</v>
      </c>
      <c r="M148" s="28"/>
      <c r="N148" s="28"/>
      <c r="O148" s="28"/>
      <c r="P148" s="28"/>
      <c r="Q148" s="28"/>
      <c r="R148" s="28"/>
      <c r="S148" s="28"/>
      <c r="T148" s="28"/>
      <c r="U148" s="55">
        <f t="shared" si="7"/>
        <v>4602</v>
      </c>
      <c r="V148" s="56">
        <f t="shared" si="8"/>
        <v>0</v>
      </c>
    </row>
    <row r="149" spans="1:26" s="23" customFormat="1" x14ac:dyDescent="0.15">
      <c r="A149" s="33">
        <v>35408</v>
      </c>
      <c r="B149" s="4" t="s">
        <v>440</v>
      </c>
      <c r="C149" s="4" t="s">
        <v>400</v>
      </c>
      <c r="D149" s="4" t="s">
        <v>441</v>
      </c>
      <c r="E149" s="4" t="s">
        <v>107</v>
      </c>
      <c r="F149" s="4" t="s">
        <v>108</v>
      </c>
      <c r="G149" s="2" t="s">
        <v>442</v>
      </c>
      <c r="H149" s="60">
        <f t="shared" si="6"/>
        <v>2.4553743116695942E-5</v>
      </c>
      <c r="I149" s="27">
        <v>6274</v>
      </c>
      <c r="J149" s="27">
        <v>8888</v>
      </c>
      <c r="K149" s="28"/>
      <c r="L149" s="27">
        <v>591</v>
      </c>
      <c r="M149" s="28"/>
      <c r="N149" s="28"/>
      <c r="O149" s="28"/>
      <c r="P149" s="28"/>
      <c r="Q149" s="28"/>
      <c r="R149" s="28"/>
      <c r="S149" s="28"/>
      <c r="T149" s="28"/>
      <c r="U149" s="55">
        <f t="shared" si="7"/>
        <v>15753</v>
      </c>
      <c r="V149" s="56">
        <f t="shared" si="8"/>
        <v>0</v>
      </c>
    </row>
    <row r="150" spans="1:26" s="23" customFormat="1" x14ac:dyDescent="0.15">
      <c r="A150" s="33">
        <v>43575</v>
      </c>
      <c r="B150" s="1" t="s">
        <v>443</v>
      </c>
      <c r="C150" s="1" t="s">
        <v>17</v>
      </c>
      <c r="D150" s="1" t="s">
        <v>444</v>
      </c>
      <c r="E150" s="1" t="s">
        <v>15</v>
      </c>
      <c r="F150" s="1" t="s">
        <v>16</v>
      </c>
      <c r="G150" s="2">
        <v>19109</v>
      </c>
      <c r="H150" s="60">
        <f t="shared" si="6"/>
        <v>3.7306788643313487E-5</v>
      </c>
      <c r="I150" s="27"/>
      <c r="J150" s="27" t="s">
        <v>202</v>
      </c>
      <c r="K150" s="28"/>
      <c r="L150" s="27">
        <v>23935</v>
      </c>
      <c r="M150" s="28"/>
      <c r="N150" s="28"/>
      <c r="O150" s="28"/>
      <c r="P150" s="28"/>
      <c r="Q150" s="28"/>
      <c r="R150" s="28"/>
      <c r="S150" s="28"/>
      <c r="T150" s="28"/>
      <c r="U150" s="55">
        <f t="shared" si="7"/>
        <v>23935</v>
      </c>
      <c r="V150" s="56">
        <f t="shared" si="8"/>
        <v>0</v>
      </c>
      <c r="W150" s="5"/>
      <c r="X150" s="5"/>
      <c r="Y150" s="5"/>
      <c r="Z150" s="5"/>
    </row>
    <row r="151" spans="1:26" s="23" customFormat="1" x14ac:dyDescent="0.15">
      <c r="A151" s="41">
        <v>14265</v>
      </c>
      <c r="B151" s="42" t="s">
        <v>446</v>
      </c>
      <c r="C151" s="42" t="s">
        <v>445</v>
      </c>
      <c r="D151" s="42" t="s">
        <v>447</v>
      </c>
      <c r="E151" s="42" t="s">
        <v>373</v>
      </c>
      <c r="F151" s="42" t="s">
        <v>217</v>
      </c>
      <c r="G151" s="42" t="s">
        <v>448</v>
      </c>
      <c r="H151" s="60">
        <f t="shared" si="6"/>
        <v>0</v>
      </c>
      <c r="I151" s="31"/>
      <c r="J151" s="31"/>
      <c r="K151" s="43"/>
      <c r="L151" s="31"/>
      <c r="M151" s="43"/>
      <c r="N151" s="43"/>
      <c r="O151" s="43"/>
      <c r="P151" s="43"/>
      <c r="Q151" s="43"/>
      <c r="R151" s="43"/>
      <c r="S151" s="43"/>
      <c r="T151" s="43"/>
      <c r="U151" s="55">
        <f t="shared" si="7"/>
        <v>0</v>
      </c>
      <c r="V151" s="56">
        <f t="shared" si="8"/>
        <v>0</v>
      </c>
    </row>
    <row r="152" spans="1:26" s="44" customFormat="1" x14ac:dyDescent="0.15">
      <c r="A152" s="33">
        <v>19429</v>
      </c>
      <c r="B152" s="4" t="s">
        <v>449</v>
      </c>
      <c r="C152" s="4" t="s">
        <v>32</v>
      </c>
      <c r="D152" s="4" t="s">
        <v>106</v>
      </c>
      <c r="E152" s="4" t="s">
        <v>107</v>
      </c>
      <c r="F152" s="4" t="s">
        <v>108</v>
      </c>
      <c r="G152" s="4">
        <v>10270</v>
      </c>
      <c r="H152" s="60">
        <f t="shared" si="6"/>
        <v>3.3200314218426343E-4</v>
      </c>
      <c r="I152" s="27">
        <v>213004</v>
      </c>
      <c r="J152" s="27"/>
      <c r="K152" s="28"/>
      <c r="L152" s="27"/>
      <c r="M152" s="28"/>
      <c r="N152" s="28"/>
      <c r="O152" s="28"/>
      <c r="P152" s="28"/>
      <c r="Q152" s="28"/>
      <c r="R152" s="28"/>
      <c r="S152" s="28"/>
      <c r="T152" s="28"/>
      <c r="U152" s="55">
        <f t="shared" si="7"/>
        <v>213004</v>
      </c>
      <c r="V152" s="56">
        <f t="shared" si="8"/>
        <v>0</v>
      </c>
      <c r="W152" s="23"/>
      <c r="X152" s="23"/>
      <c r="Y152" s="23"/>
      <c r="Z152" s="23"/>
    </row>
    <row r="153" spans="1:26" s="44" customFormat="1" x14ac:dyDescent="0.15">
      <c r="A153" s="33">
        <v>29742</v>
      </c>
      <c r="B153" s="4" t="s">
        <v>836</v>
      </c>
      <c r="C153" s="4" t="s">
        <v>32</v>
      </c>
      <c r="D153" s="4" t="s">
        <v>837</v>
      </c>
      <c r="E153" s="4" t="s">
        <v>838</v>
      </c>
      <c r="F153" s="4" t="s">
        <v>536</v>
      </c>
      <c r="G153" s="4" t="s">
        <v>839</v>
      </c>
      <c r="H153" s="60">
        <f t="shared" si="6"/>
        <v>2.8062623108082084E-4</v>
      </c>
      <c r="I153" s="27"/>
      <c r="J153" s="27"/>
      <c r="K153" s="28"/>
      <c r="L153" s="27">
        <v>180042</v>
      </c>
      <c r="M153" s="28"/>
      <c r="N153" s="28"/>
      <c r="O153" s="28"/>
      <c r="P153" s="28"/>
      <c r="Q153" s="28"/>
      <c r="R153" s="28"/>
      <c r="S153" s="28"/>
      <c r="T153" s="28"/>
      <c r="U153" s="55">
        <f t="shared" si="7"/>
        <v>180042</v>
      </c>
      <c r="V153" s="56">
        <f t="shared" si="8"/>
        <v>0</v>
      </c>
      <c r="W153" s="23"/>
      <c r="X153" s="23"/>
      <c r="Y153" s="23"/>
      <c r="Z153" s="23"/>
    </row>
    <row r="154" spans="1:26" s="23" customFormat="1" x14ac:dyDescent="0.15">
      <c r="A154" s="33">
        <v>15598</v>
      </c>
      <c r="B154" s="4" t="s">
        <v>451</v>
      </c>
      <c r="C154" s="1" t="s">
        <v>450</v>
      </c>
      <c r="D154" s="4" t="s">
        <v>452</v>
      </c>
      <c r="E154" s="4" t="s">
        <v>453</v>
      </c>
      <c r="F154" s="4" t="s">
        <v>41</v>
      </c>
      <c r="G154" s="4">
        <v>92626</v>
      </c>
      <c r="H154" s="60">
        <f t="shared" si="6"/>
        <v>1.2320937289666588E-2</v>
      </c>
      <c r="I154" s="27"/>
      <c r="J154" s="27"/>
      <c r="K154" s="28">
        <v>9299731</v>
      </c>
      <c r="L154" s="27"/>
      <c r="M154" s="28"/>
      <c r="N154" s="28"/>
      <c r="O154" s="28"/>
      <c r="P154" s="28"/>
      <c r="Q154" s="28"/>
      <c r="R154" s="28"/>
      <c r="S154" s="28"/>
      <c r="T154" s="28"/>
      <c r="U154" s="55">
        <f t="shared" si="7"/>
        <v>7904771.3499999996</v>
      </c>
      <c r="V154" s="56">
        <f t="shared" si="8"/>
        <v>7904771.3499999996</v>
      </c>
    </row>
    <row r="155" spans="1:26" s="23" customFormat="1" x14ac:dyDescent="0.15">
      <c r="A155" s="33">
        <v>14354</v>
      </c>
      <c r="B155" s="4" t="s">
        <v>454</v>
      </c>
      <c r="C155" s="4" t="s">
        <v>331</v>
      </c>
      <c r="D155" s="4" t="s">
        <v>455</v>
      </c>
      <c r="E155" s="4" t="s">
        <v>456</v>
      </c>
      <c r="F155" s="4" t="s">
        <v>21</v>
      </c>
      <c r="G155" s="4" t="s">
        <v>457</v>
      </c>
      <c r="H155" s="60">
        <f t="shared" si="6"/>
        <v>1.7244355803438426E-4</v>
      </c>
      <c r="I155" s="27"/>
      <c r="J155" s="27"/>
      <c r="K155" s="28"/>
      <c r="L155" s="27">
        <v>111893</v>
      </c>
      <c r="M155" s="28"/>
      <c r="N155" s="28"/>
      <c r="O155" s="28"/>
      <c r="P155" s="28">
        <v>-1258</v>
      </c>
      <c r="Q155" s="28"/>
      <c r="R155" s="28"/>
      <c r="S155" s="28"/>
      <c r="T155" s="28"/>
      <c r="U155" s="55">
        <f t="shared" si="7"/>
        <v>110635</v>
      </c>
      <c r="V155" s="56">
        <f t="shared" si="8"/>
        <v>0</v>
      </c>
    </row>
    <row r="156" spans="1:26" s="23" customFormat="1" x14ac:dyDescent="0.15">
      <c r="A156" s="33">
        <v>42404</v>
      </c>
      <c r="B156" s="4" t="s">
        <v>458</v>
      </c>
      <c r="C156" s="4" t="s">
        <v>17</v>
      </c>
      <c r="D156" s="4" t="s">
        <v>459</v>
      </c>
      <c r="E156" s="4" t="s">
        <v>423</v>
      </c>
      <c r="F156" s="4" t="s">
        <v>180</v>
      </c>
      <c r="G156" s="4" t="s">
        <v>460</v>
      </c>
      <c r="H156" s="60">
        <f t="shared" si="6"/>
        <v>1.6368128523105447E-2</v>
      </c>
      <c r="I156" s="27"/>
      <c r="J156" s="27"/>
      <c r="K156" s="28">
        <v>12354514</v>
      </c>
      <c r="L156" s="27"/>
      <c r="M156" s="28"/>
      <c r="N156" s="28"/>
      <c r="O156" s="28"/>
      <c r="P156" s="28"/>
      <c r="Q156" s="28"/>
      <c r="R156" s="28"/>
      <c r="S156" s="28"/>
      <c r="T156" s="28"/>
      <c r="U156" s="55">
        <f t="shared" si="7"/>
        <v>10501336.9</v>
      </c>
      <c r="V156" s="56">
        <f t="shared" si="8"/>
        <v>10501336.9</v>
      </c>
      <c r="Z156" s="5"/>
    </row>
    <row r="157" spans="1:26" s="23" customFormat="1" x14ac:dyDescent="0.15">
      <c r="A157" s="33">
        <v>23035</v>
      </c>
      <c r="B157" s="4" t="s">
        <v>461</v>
      </c>
      <c r="C157" s="4" t="s">
        <v>17</v>
      </c>
      <c r="D157" s="4" t="s">
        <v>459</v>
      </c>
      <c r="E157" s="4" t="s">
        <v>423</v>
      </c>
      <c r="F157" s="4" t="s">
        <v>180</v>
      </c>
      <c r="G157" s="4" t="s">
        <v>460</v>
      </c>
      <c r="H157" s="60">
        <f t="shared" si="6"/>
        <v>8.5773662684283675E-3</v>
      </c>
      <c r="I157" s="27">
        <v>835129</v>
      </c>
      <c r="J157" s="27">
        <v>314877</v>
      </c>
      <c r="K157" s="28">
        <v>4592246</v>
      </c>
      <c r="L157" s="27">
        <v>449585</v>
      </c>
      <c r="M157" s="28"/>
      <c r="N157" s="28"/>
      <c r="O157" s="28"/>
      <c r="P157" s="28"/>
      <c r="Q157" s="28"/>
      <c r="R157" s="28"/>
      <c r="S157" s="28"/>
      <c r="T157" s="28"/>
      <c r="U157" s="55">
        <f t="shared" si="7"/>
        <v>5503000.0999999996</v>
      </c>
      <c r="V157" s="56">
        <f t="shared" si="8"/>
        <v>3903409.1</v>
      </c>
      <c r="W157" s="24"/>
    </row>
    <row r="158" spans="1:26" s="23" customFormat="1" x14ac:dyDescent="0.15">
      <c r="A158" s="33">
        <v>23043</v>
      </c>
      <c r="B158" s="4" t="s">
        <v>463</v>
      </c>
      <c r="C158" s="4" t="s">
        <v>462</v>
      </c>
      <c r="D158" s="4" t="s">
        <v>464</v>
      </c>
      <c r="E158" s="4" t="s">
        <v>423</v>
      </c>
      <c r="F158" s="4" t="s">
        <v>180</v>
      </c>
      <c r="G158" s="4" t="s">
        <v>465</v>
      </c>
      <c r="H158" s="60">
        <f t="shared" si="6"/>
        <v>3.180078359286415E-4</v>
      </c>
      <c r="I158" s="27">
        <v>197683</v>
      </c>
      <c r="J158" s="27"/>
      <c r="K158" s="28"/>
      <c r="L158" s="27">
        <v>6342</v>
      </c>
      <c r="M158" s="28"/>
      <c r="N158" s="28"/>
      <c r="O158" s="28"/>
      <c r="P158" s="28"/>
      <c r="Q158" s="28"/>
      <c r="R158" s="28"/>
      <c r="S158" s="28"/>
      <c r="T158" s="28"/>
      <c r="U158" s="55">
        <f t="shared" si="7"/>
        <v>204025</v>
      </c>
      <c r="V158" s="56">
        <f t="shared" si="8"/>
        <v>0</v>
      </c>
      <c r="W158" s="24"/>
    </row>
    <row r="159" spans="1:26" s="23" customFormat="1" x14ac:dyDescent="0.15">
      <c r="A159" s="33">
        <v>33600</v>
      </c>
      <c r="B159" s="4" t="s">
        <v>466</v>
      </c>
      <c r="C159" s="4" t="s">
        <v>400</v>
      </c>
      <c r="D159" s="4" t="s">
        <v>459</v>
      </c>
      <c r="E159" s="4" t="s">
        <v>423</v>
      </c>
      <c r="F159" s="4" t="s">
        <v>180</v>
      </c>
      <c r="G159" s="4">
        <v>2117</v>
      </c>
      <c r="H159" s="60">
        <f t="shared" si="6"/>
        <v>3.0887601939384502E-3</v>
      </c>
      <c r="I159" s="27"/>
      <c r="J159" s="27"/>
      <c r="K159" s="28">
        <v>2331368</v>
      </c>
      <c r="L159" s="27"/>
      <c r="M159" s="28"/>
      <c r="N159" s="28"/>
      <c r="O159" s="28"/>
      <c r="P159" s="28"/>
      <c r="Q159" s="28"/>
      <c r="R159" s="28"/>
      <c r="S159" s="28"/>
      <c r="T159" s="28"/>
      <c r="U159" s="55">
        <f t="shared" si="7"/>
        <v>1981662.8</v>
      </c>
      <c r="V159" s="56">
        <f t="shared" si="8"/>
        <v>1981662.8</v>
      </c>
    </row>
    <row r="160" spans="1:26" s="23" customFormat="1" x14ac:dyDescent="0.15">
      <c r="A160" s="33">
        <v>28932</v>
      </c>
      <c r="B160" s="4" t="s">
        <v>468</v>
      </c>
      <c r="C160" s="4" t="s">
        <v>467</v>
      </c>
      <c r="D160" s="4" t="s">
        <v>469</v>
      </c>
      <c r="E160" s="4" t="s">
        <v>470</v>
      </c>
      <c r="F160" s="4" t="s">
        <v>60</v>
      </c>
      <c r="G160" s="4" t="s">
        <v>471</v>
      </c>
      <c r="H160" s="60">
        <f t="shared" si="6"/>
        <v>1.0186078169912728E-4</v>
      </c>
      <c r="I160" s="27"/>
      <c r="J160" s="27"/>
      <c r="K160" s="28">
        <v>43933</v>
      </c>
      <c r="L160" s="27">
        <v>28008</v>
      </c>
      <c r="M160" s="28"/>
      <c r="N160" s="28"/>
      <c r="O160" s="28"/>
      <c r="P160" s="28"/>
      <c r="Q160" s="28"/>
      <c r="R160" s="28"/>
      <c r="S160" s="28"/>
      <c r="T160" s="28"/>
      <c r="U160" s="55">
        <f t="shared" si="7"/>
        <v>65351.049999999996</v>
      </c>
      <c r="V160" s="56">
        <f t="shared" si="8"/>
        <v>37343.049999999996</v>
      </c>
    </row>
    <row r="161" spans="1:25" s="23" customFormat="1" x14ac:dyDescent="0.15">
      <c r="A161" s="33">
        <v>38970</v>
      </c>
      <c r="B161" s="4" t="s">
        <v>473</v>
      </c>
      <c r="C161" s="4" t="s">
        <v>472</v>
      </c>
      <c r="D161" s="4" t="s">
        <v>469</v>
      </c>
      <c r="E161" s="4" t="s">
        <v>470</v>
      </c>
      <c r="F161" s="4" t="s">
        <v>60</v>
      </c>
      <c r="G161" s="4" t="s">
        <v>474</v>
      </c>
      <c r="H161" s="60">
        <f t="shared" si="6"/>
        <v>5.0871589988833797E-4</v>
      </c>
      <c r="I161" s="27"/>
      <c r="J161" s="27"/>
      <c r="K161" s="28"/>
      <c r="L161" s="27">
        <v>326378</v>
      </c>
      <c r="M161" s="28"/>
      <c r="N161" s="28"/>
      <c r="O161" s="28"/>
      <c r="P161" s="28"/>
      <c r="Q161" s="28"/>
      <c r="R161" s="28"/>
      <c r="S161" s="28"/>
      <c r="T161" s="28"/>
      <c r="U161" s="55">
        <f t="shared" si="7"/>
        <v>326378</v>
      </c>
      <c r="V161" s="56">
        <f t="shared" si="8"/>
        <v>0</v>
      </c>
    </row>
    <row r="162" spans="1:25" s="23" customFormat="1" x14ac:dyDescent="0.15">
      <c r="A162" s="33">
        <v>22306</v>
      </c>
      <c r="B162" s="4" t="s">
        <v>475</v>
      </c>
      <c r="C162" s="4" t="s">
        <v>6</v>
      </c>
      <c r="D162" s="4" t="s">
        <v>402</v>
      </c>
      <c r="E162" s="4" t="s">
        <v>403</v>
      </c>
      <c r="F162" s="4" t="s">
        <v>180</v>
      </c>
      <c r="G162" s="4" t="s">
        <v>476</v>
      </c>
      <c r="H162" s="60">
        <f t="shared" si="6"/>
        <v>3.2046118396810569E-4</v>
      </c>
      <c r="I162" s="27">
        <v>397</v>
      </c>
      <c r="J162" s="27">
        <v>3335</v>
      </c>
      <c r="K162" s="28"/>
      <c r="L162" s="27">
        <v>201867</v>
      </c>
      <c r="M162" s="28"/>
      <c r="N162" s="28"/>
      <c r="O162" s="28"/>
      <c r="P162" s="28"/>
      <c r="Q162" s="28"/>
      <c r="R162" s="28"/>
      <c r="S162" s="28"/>
      <c r="T162" s="28"/>
      <c r="U162" s="55">
        <f t="shared" si="7"/>
        <v>205599</v>
      </c>
      <c r="V162" s="56">
        <f t="shared" si="8"/>
        <v>0</v>
      </c>
      <c r="W162" s="24"/>
    </row>
    <row r="163" spans="1:25" s="23" customFormat="1" x14ac:dyDescent="0.15">
      <c r="A163" s="33">
        <v>26298</v>
      </c>
      <c r="B163" s="4" t="s">
        <v>478</v>
      </c>
      <c r="C163" s="4" t="s">
        <v>477</v>
      </c>
      <c r="D163" s="4" t="s">
        <v>284</v>
      </c>
      <c r="E163" s="4" t="s">
        <v>285</v>
      </c>
      <c r="F163" s="4" t="s">
        <v>30</v>
      </c>
      <c r="G163" s="4" t="s">
        <v>286</v>
      </c>
      <c r="H163" s="60">
        <f t="shared" si="6"/>
        <v>6.9408963860686512E-3</v>
      </c>
      <c r="I163" s="27"/>
      <c r="J163" s="27"/>
      <c r="K163" s="28">
        <v>5216037</v>
      </c>
      <c r="L163" s="27">
        <v>19455</v>
      </c>
      <c r="M163" s="28"/>
      <c r="N163" s="28"/>
      <c r="O163" s="28"/>
      <c r="P163" s="28"/>
      <c r="Q163" s="28"/>
      <c r="R163" s="28"/>
      <c r="S163" s="28"/>
      <c r="T163" s="28"/>
      <c r="U163" s="55">
        <f t="shared" si="7"/>
        <v>4453086.45</v>
      </c>
      <c r="V163" s="56">
        <f t="shared" si="8"/>
        <v>4433631.45</v>
      </c>
    </row>
    <row r="164" spans="1:25" s="23" customFormat="1" x14ac:dyDescent="0.15">
      <c r="A164" s="33">
        <v>21687</v>
      </c>
      <c r="B164" s="1" t="s">
        <v>479</v>
      </c>
      <c r="C164" s="1" t="s">
        <v>17</v>
      </c>
      <c r="D164" s="1" t="s">
        <v>480</v>
      </c>
      <c r="E164" s="1" t="s">
        <v>324</v>
      </c>
      <c r="F164" s="1" t="s">
        <v>41</v>
      </c>
      <c r="G164" s="2">
        <v>90010</v>
      </c>
      <c r="H164" s="60">
        <f t="shared" si="6"/>
        <v>3.8208479774717572E-3</v>
      </c>
      <c r="I164" s="27" t="s">
        <v>202</v>
      </c>
      <c r="J164" s="27"/>
      <c r="K164" s="28"/>
      <c r="L164" s="27">
        <v>2451350</v>
      </c>
      <c r="M164" s="28"/>
      <c r="N164" s="28"/>
      <c r="O164" s="28"/>
      <c r="P164" s="28"/>
      <c r="Q164" s="28"/>
      <c r="R164" s="28"/>
      <c r="S164" s="28"/>
      <c r="T164" s="28"/>
      <c r="U164" s="55">
        <f t="shared" si="7"/>
        <v>2451350</v>
      </c>
      <c r="V164" s="56">
        <f t="shared" si="8"/>
        <v>0</v>
      </c>
    </row>
    <row r="165" spans="1:25" s="23" customFormat="1" x14ac:dyDescent="0.15">
      <c r="A165" s="33">
        <v>27138</v>
      </c>
      <c r="B165" s="1" t="s">
        <v>800</v>
      </c>
      <c r="C165" s="1" t="s">
        <v>6</v>
      </c>
      <c r="D165" s="1" t="s">
        <v>801</v>
      </c>
      <c r="E165" s="1" t="s">
        <v>227</v>
      </c>
      <c r="F165" s="1" t="s">
        <v>21</v>
      </c>
      <c r="G165" s="2" t="s">
        <v>802</v>
      </c>
      <c r="H165" s="60">
        <f t="shared" si="6"/>
        <v>1.1524812835958216E-5</v>
      </c>
      <c r="I165" s="27"/>
      <c r="J165" s="27"/>
      <c r="K165" s="28"/>
      <c r="L165" s="27">
        <v>7394</v>
      </c>
      <c r="M165" s="28"/>
      <c r="N165" s="28"/>
      <c r="O165" s="28"/>
      <c r="P165" s="28"/>
      <c r="Q165" s="28"/>
      <c r="R165" s="28"/>
      <c r="S165" s="28"/>
      <c r="T165" s="28"/>
      <c r="U165" s="55">
        <f t="shared" si="7"/>
        <v>7394</v>
      </c>
      <c r="V165" s="56">
        <f t="shared" si="8"/>
        <v>0</v>
      </c>
    </row>
    <row r="166" spans="1:25" s="23" customFormat="1" x14ac:dyDescent="0.15">
      <c r="A166" s="33">
        <v>23574</v>
      </c>
      <c r="B166" s="1" t="s">
        <v>840</v>
      </c>
      <c r="C166" s="1" t="s">
        <v>707</v>
      </c>
      <c r="D166" s="1" t="s">
        <v>841</v>
      </c>
      <c r="E166" s="1" t="s">
        <v>581</v>
      </c>
      <c r="F166" s="1" t="s">
        <v>281</v>
      </c>
      <c r="G166" s="2" t="s">
        <v>842</v>
      </c>
      <c r="H166" s="60">
        <f t="shared" si="6"/>
        <v>6.8109243507285118E-5</v>
      </c>
      <c r="I166" s="27"/>
      <c r="J166" s="27"/>
      <c r="K166" s="28"/>
      <c r="L166" s="27">
        <v>43697</v>
      </c>
      <c r="M166" s="28"/>
      <c r="N166" s="28"/>
      <c r="O166" s="28"/>
      <c r="P166" s="28"/>
      <c r="Q166" s="28"/>
      <c r="R166" s="28"/>
      <c r="S166" s="28"/>
      <c r="T166" s="28"/>
      <c r="U166" s="55">
        <f t="shared" si="7"/>
        <v>43697</v>
      </c>
      <c r="V166" s="56">
        <f t="shared" si="8"/>
        <v>0</v>
      </c>
    </row>
    <row r="167" spans="1:25" s="23" customFormat="1" x14ac:dyDescent="0.15">
      <c r="A167" s="33">
        <v>26662</v>
      </c>
      <c r="B167" s="4" t="s">
        <v>481</v>
      </c>
      <c r="C167" s="4" t="s">
        <v>17</v>
      </c>
      <c r="D167" s="4" t="s">
        <v>482</v>
      </c>
      <c r="E167" s="4" t="s">
        <v>483</v>
      </c>
      <c r="F167" s="4" t="s">
        <v>21</v>
      </c>
      <c r="G167" s="4" t="s">
        <v>484</v>
      </c>
      <c r="H167" s="60">
        <f t="shared" si="6"/>
        <v>5.8917761049394186E-6</v>
      </c>
      <c r="I167" s="27">
        <v>5</v>
      </c>
      <c r="J167" s="27">
        <v>33</v>
      </c>
      <c r="K167" s="28"/>
      <c r="L167" s="27">
        <v>3742</v>
      </c>
      <c r="M167" s="28"/>
      <c r="N167" s="28"/>
      <c r="O167" s="28"/>
      <c r="P167" s="28"/>
      <c r="Q167" s="28"/>
      <c r="R167" s="28"/>
      <c r="S167" s="28"/>
      <c r="T167" s="28"/>
      <c r="U167" s="55">
        <f t="shared" si="7"/>
        <v>3780</v>
      </c>
      <c r="V167" s="56">
        <f t="shared" si="8"/>
        <v>0</v>
      </c>
      <c r="W167" s="5"/>
      <c r="X167" s="5"/>
      <c r="Y167" s="5"/>
    </row>
    <row r="168" spans="1:25" s="23" customFormat="1" x14ac:dyDescent="0.15">
      <c r="A168" s="33">
        <v>20362</v>
      </c>
      <c r="B168" s="4" t="s">
        <v>485</v>
      </c>
      <c r="C168" s="4" t="s">
        <v>63</v>
      </c>
      <c r="D168" s="4" t="s">
        <v>486</v>
      </c>
      <c r="E168" s="4" t="s">
        <v>329</v>
      </c>
      <c r="F168" s="4" t="s">
        <v>67</v>
      </c>
      <c r="G168" s="4" t="s">
        <v>487</v>
      </c>
      <c r="H168" s="60">
        <f t="shared" si="6"/>
        <v>2.0510550731454445E-4</v>
      </c>
      <c r="I168" s="27"/>
      <c r="J168" s="27">
        <v>62584</v>
      </c>
      <c r="K168" s="28" t="s">
        <v>202</v>
      </c>
      <c r="L168" s="27">
        <v>69006</v>
      </c>
      <c r="M168" s="28"/>
      <c r="N168" s="28"/>
      <c r="O168" s="28"/>
      <c r="P168" s="28"/>
      <c r="Q168" s="28"/>
      <c r="R168" s="28"/>
      <c r="S168" s="28"/>
      <c r="T168" s="28"/>
      <c r="U168" s="55">
        <f t="shared" si="7"/>
        <v>131590</v>
      </c>
      <c r="V168" s="56">
        <v>0</v>
      </c>
      <c r="W168" s="24"/>
    </row>
    <row r="169" spans="1:25" s="23" customFormat="1" x14ac:dyDescent="0.15">
      <c r="A169" s="33">
        <v>22551</v>
      </c>
      <c r="B169" s="4" t="s">
        <v>488</v>
      </c>
      <c r="C169" s="4" t="s">
        <v>63</v>
      </c>
      <c r="D169" s="4" t="s">
        <v>486</v>
      </c>
      <c r="E169" s="4" t="s">
        <v>329</v>
      </c>
      <c r="F169" s="4" t="s">
        <v>67</v>
      </c>
      <c r="G169" s="4" t="s">
        <v>487</v>
      </c>
      <c r="H169" s="60">
        <f t="shared" si="6"/>
        <v>6.598165769161256E-5</v>
      </c>
      <c r="I169" s="27"/>
      <c r="J169" s="27">
        <v>41511</v>
      </c>
      <c r="K169" s="28"/>
      <c r="L169" s="27">
        <v>821</v>
      </c>
      <c r="M169" s="28"/>
      <c r="N169" s="28"/>
      <c r="O169" s="28"/>
      <c r="P169" s="28"/>
      <c r="Q169" s="28"/>
      <c r="R169" s="28"/>
      <c r="S169" s="28"/>
      <c r="T169" s="28"/>
      <c r="U169" s="55">
        <f t="shared" si="7"/>
        <v>42332</v>
      </c>
      <c r="V169" s="56">
        <f t="shared" si="8"/>
        <v>0</v>
      </c>
    </row>
    <row r="170" spans="1:25" s="23" customFormat="1" x14ac:dyDescent="0.15">
      <c r="A170" s="33">
        <v>10177</v>
      </c>
      <c r="B170" s="1" t="s">
        <v>490</v>
      </c>
      <c r="C170" s="1" t="s">
        <v>489</v>
      </c>
      <c r="D170" s="1" t="s">
        <v>491</v>
      </c>
      <c r="E170" s="1" t="s">
        <v>492</v>
      </c>
      <c r="F170" s="1" t="s">
        <v>219</v>
      </c>
      <c r="G170" s="2">
        <v>87109</v>
      </c>
      <c r="H170" s="60">
        <f t="shared" si="6"/>
        <v>1.3344420863118885E-3</v>
      </c>
      <c r="I170" s="27">
        <v>28932</v>
      </c>
      <c r="J170" s="27">
        <v>48614</v>
      </c>
      <c r="K170" s="28"/>
      <c r="L170" s="27">
        <v>778595</v>
      </c>
      <c r="M170" s="28"/>
      <c r="N170" s="28"/>
      <c r="O170" s="28"/>
      <c r="P170" s="28"/>
      <c r="Q170" s="28"/>
      <c r="R170" s="28"/>
      <c r="S170" s="28"/>
      <c r="T170" s="28"/>
      <c r="U170" s="55">
        <f t="shared" si="7"/>
        <v>856141</v>
      </c>
      <c r="V170" s="56">
        <f t="shared" si="8"/>
        <v>0</v>
      </c>
    </row>
    <row r="171" spans="1:25" s="23" customFormat="1" x14ac:dyDescent="0.15">
      <c r="A171" s="33">
        <v>14648</v>
      </c>
      <c r="B171" s="4" t="s">
        <v>494</v>
      </c>
      <c r="C171" s="4" t="s">
        <v>493</v>
      </c>
      <c r="D171" s="4" t="s">
        <v>491</v>
      </c>
      <c r="E171" s="4" t="s">
        <v>492</v>
      </c>
      <c r="F171" s="4" t="s">
        <v>219</v>
      </c>
      <c r="G171" s="4" t="s">
        <v>495</v>
      </c>
      <c r="H171" s="60">
        <f t="shared" si="6"/>
        <v>3.0046281250333986E-3</v>
      </c>
      <c r="I171" s="27">
        <v>21627</v>
      </c>
      <c r="J171" s="27">
        <v>42547</v>
      </c>
      <c r="K171" s="28"/>
      <c r="L171" s="27">
        <v>1863512</v>
      </c>
      <c r="M171" s="28"/>
      <c r="N171" s="28"/>
      <c r="O171" s="28"/>
      <c r="P171" s="28"/>
      <c r="Q171" s="28"/>
      <c r="R171" s="28"/>
      <c r="S171" s="28"/>
      <c r="T171" s="28"/>
      <c r="U171" s="55">
        <f t="shared" si="7"/>
        <v>1927686</v>
      </c>
      <c r="V171" s="56">
        <f t="shared" si="8"/>
        <v>0</v>
      </c>
    </row>
    <row r="172" spans="1:25" s="23" customFormat="1" x14ac:dyDescent="0.15">
      <c r="A172" s="34">
        <v>23663</v>
      </c>
      <c r="B172" s="5" t="s">
        <v>496</v>
      </c>
      <c r="C172" s="5" t="s">
        <v>17</v>
      </c>
      <c r="D172" s="5" t="s">
        <v>497</v>
      </c>
      <c r="E172" s="5" t="s">
        <v>498</v>
      </c>
      <c r="F172" s="5" t="s">
        <v>198</v>
      </c>
      <c r="G172" s="7">
        <v>74834</v>
      </c>
      <c r="H172" s="60">
        <f t="shared" si="6"/>
        <v>2.2499882435881476E-4</v>
      </c>
      <c r="I172" s="29">
        <v>73881</v>
      </c>
      <c r="J172" s="29">
        <v>70472</v>
      </c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55">
        <f t="shared" si="7"/>
        <v>144353</v>
      </c>
      <c r="V172" s="56">
        <f t="shared" si="8"/>
        <v>0</v>
      </c>
    </row>
    <row r="173" spans="1:25" s="23" customFormat="1" x14ac:dyDescent="0.15">
      <c r="A173" s="33">
        <v>11991</v>
      </c>
      <c r="B173" s="4" t="s">
        <v>499</v>
      </c>
      <c r="C173" s="4" t="s">
        <v>467</v>
      </c>
      <c r="D173" s="4" t="s">
        <v>500</v>
      </c>
      <c r="E173" s="4" t="s">
        <v>125</v>
      </c>
      <c r="F173" s="4" t="s">
        <v>126</v>
      </c>
      <c r="G173" s="4" t="s">
        <v>501</v>
      </c>
      <c r="H173" s="60">
        <f t="shared" si="6"/>
        <v>2.1560892309188712E-3</v>
      </c>
      <c r="I173" s="27">
        <v>593166</v>
      </c>
      <c r="J173" s="27">
        <v>474129</v>
      </c>
      <c r="K173" s="28"/>
      <c r="L173" s="27">
        <v>315992</v>
      </c>
      <c r="M173" s="28"/>
      <c r="N173" s="28"/>
      <c r="O173" s="28"/>
      <c r="P173" s="28"/>
      <c r="Q173" s="28"/>
      <c r="R173" s="28"/>
      <c r="S173" s="28"/>
      <c r="T173" s="28"/>
      <c r="U173" s="55">
        <f t="shared" si="7"/>
        <v>1383287</v>
      </c>
      <c r="V173" s="56">
        <f t="shared" si="8"/>
        <v>0</v>
      </c>
    </row>
    <row r="174" spans="1:25" s="23" customFormat="1" x14ac:dyDescent="0.15">
      <c r="A174" s="33">
        <v>16217</v>
      </c>
      <c r="B174" s="4" t="s">
        <v>502</v>
      </c>
      <c r="C174" s="4" t="s">
        <v>17</v>
      </c>
      <c r="D174" s="4" t="s">
        <v>503</v>
      </c>
      <c r="E174" s="4" t="s">
        <v>107</v>
      </c>
      <c r="F174" s="4" t="s">
        <v>108</v>
      </c>
      <c r="G174" s="4" t="s">
        <v>504</v>
      </c>
      <c r="H174" s="60">
        <f t="shared" si="6"/>
        <v>2.3151406883464726E-4</v>
      </c>
      <c r="I174" s="27">
        <v>1756</v>
      </c>
      <c r="J174" s="27">
        <v>1683</v>
      </c>
      <c r="K174" s="28"/>
      <c r="L174" s="27">
        <v>145094</v>
      </c>
      <c r="M174" s="28"/>
      <c r="N174" s="28"/>
      <c r="O174" s="28"/>
      <c r="P174" s="28"/>
      <c r="Q174" s="28"/>
      <c r="R174" s="28"/>
      <c r="S174" s="28"/>
      <c r="T174" s="28"/>
      <c r="U174" s="55">
        <f t="shared" si="7"/>
        <v>148533</v>
      </c>
      <c r="V174" s="56">
        <f t="shared" si="8"/>
        <v>0</v>
      </c>
      <c r="W174" s="24"/>
    </row>
    <row r="175" spans="1:25" s="23" customFormat="1" x14ac:dyDescent="0.15">
      <c r="A175" s="33">
        <v>15679</v>
      </c>
      <c r="B175" s="4" t="s">
        <v>771</v>
      </c>
      <c r="C175" s="4" t="s">
        <v>32</v>
      </c>
      <c r="D175" s="4" t="s">
        <v>772</v>
      </c>
      <c r="E175" s="4" t="s">
        <v>698</v>
      </c>
      <c r="F175" s="4" t="s">
        <v>119</v>
      </c>
      <c r="G175" s="4">
        <v>63139</v>
      </c>
      <c r="H175" s="60">
        <f t="shared" si="6"/>
        <v>1.6256937771036543E-5</v>
      </c>
      <c r="I175" s="27"/>
      <c r="J175" s="27"/>
      <c r="K175" s="28"/>
      <c r="L175" s="27">
        <v>10430</v>
      </c>
      <c r="M175" s="28"/>
      <c r="N175" s="28"/>
      <c r="O175" s="28"/>
      <c r="P175" s="28"/>
      <c r="Q175" s="28"/>
      <c r="R175" s="28"/>
      <c r="S175" s="28"/>
      <c r="T175" s="28"/>
      <c r="U175" s="55">
        <f t="shared" si="7"/>
        <v>10430</v>
      </c>
      <c r="V175" s="56">
        <f t="shared" si="8"/>
        <v>0</v>
      </c>
      <c r="W175" s="24"/>
    </row>
    <row r="176" spans="1:25" s="23" customFormat="1" x14ac:dyDescent="0.15">
      <c r="A176" s="33">
        <v>20478</v>
      </c>
      <c r="B176" s="4" t="s">
        <v>505</v>
      </c>
      <c r="C176" s="4" t="s">
        <v>17</v>
      </c>
      <c r="D176" s="4" t="s">
        <v>79</v>
      </c>
      <c r="E176" s="4" t="s">
        <v>35</v>
      </c>
      <c r="F176" s="4" t="s">
        <v>36</v>
      </c>
      <c r="G176" s="4">
        <v>60685</v>
      </c>
      <c r="H176" s="60">
        <f t="shared" si="6"/>
        <v>1.5070898302377402E-3</v>
      </c>
      <c r="I176" s="27"/>
      <c r="J176" s="27"/>
      <c r="K176" s="28"/>
      <c r="L176" s="27">
        <v>966907</v>
      </c>
      <c r="M176" s="28"/>
      <c r="N176" s="28"/>
      <c r="O176" s="28"/>
      <c r="P176" s="28"/>
      <c r="Q176" s="28"/>
      <c r="R176" s="28"/>
      <c r="S176" s="28"/>
      <c r="T176" s="28"/>
      <c r="U176" s="55">
        <f t="shared" si="7"/>
        <v>966907</v>
      </c>
      <c r="V176" s="56">
        <f t="shared" si="8"/>
        <v>0</v>
      </c>
    </row>
    <row r="177" spans="1:26" s="23" customFormat="1" x14ac:dyDescent="0.15">
      <c r="A177" s="33">
        <v>32620</v>
      </c>
      <c r="B177" s="4" t="s">
        <v>803</v>
      </c>
      <c r="C177" s="4" t="s">
        <v>6</v>
      </c>
      <c r="D177" s="4" t="s">
        <v>804</v>
      </c>
      <c r="E177" s="4" t="s">
        <v>805</v>
      </c>
      <c r="F177" s="4" t="s">
        <v>89</v>
      </c>
      <c r="G177" s="4" t="s">
        <v>806</v>
      </c>
      <c r="H177" s="60">
        <f t="shared" si="6"/>
        <v>3.8140677589382954E-6</v>
      </c>
      <c r="I177" s="27"/>
      <c r="J177" s="27"/>
      <c r="K177" s="28"/>
      <c r="L177" s="27">
        <v>2447</v>
      </c>
      <c r="M177" s="28"/>
      <c r="N177" s="28"/>
      <c r="O177" s="28"/>
      <c r="P177" s="28"/>
      <c r="Q177" s="28"/>
      <c r="R177" s="28"/>
      <c r="S177" s="28"/>
      <c r="T177" s="28"/>
      <c r="U177" s="55">
        <f t="shared" si="7"/>
        <v>2447</v>
      </c>
      <c r="V177" s="56">
        <f t="shared" si="8"/>
        <v>0</v>
      </c>
    </row>
    <row r="178" spans="1:26" s="23" customFormat="1" x14ac:dyDescent="0.15">
      <c r="A178" s="33">
        <v>22608</v>
      </c>
      <c r="B178" s="4" t="s">
        <v>506</v>
      </c>
      <c r="C178" s="4" t="s">
        <v>85</v>
      </c>
      <c r="D178" s="4" t="s">
        <v>507</v>
      </c>
      <c r="E178" s="4" t="s">
        <v>508</v>
      </c>
      <c r="F178" s="4" t="s">
        <v>62</v>
      </c>
      <c r="G178" s="4">
        <v>76124</v>
      </c>
      <c r="H178" s="60">
        <f t="shared" si="6"/>
        <v>1.6320375677774911E-4</v>
      </c>
      <c r="I178" s="27" t="s">
        <v>202</v>
      </c>
      <c r="J178" s="27" t="s">
        <v>202</v>
      </c>
      <c r="K178" s="28"/>
      <c r="L178" s="27">
        <v>104707</v>
      </c>
      <c r="M178" s="28"/>
      <c r="N178" s="28"/>
      <c r="O178" s="28"/>
      <c r="P178" s="28"/>
      <c r="Q178" s="28"/>
      <c r="R178" s="28"/>
      <c r="S178" s="28"/>
      <c r="T178" s="28"/>
      <c r="U178" s="55">
        <f t="shared" si="7"/>
        <v>104707</v>
      </c>
      <c r="V178" s="56">
        <f t="shared" si="8"/>
        <v>0</v>
      </c>
      <c r="W178" s="24"/>
    </row>
    <row r="179" spans="1:26" s="23" customFormat="1" x14ac:dyDescent="0.15">
      <c r="A179" s="33">
        <v>21881</v>
      </c>
      <c r="B179" s="1" t="s">
        <v>509</v>
      </c>
      <c r="C179" s="1" t="s">
        <v>85</v>
      </c>
      <c r="D179" s="1" t="s">
        <v>510</v>
      </c>
      <c r="E179" s="1" t="s">
        <v>35</v>
      </c>
      <c r="F179" s="1" t="s">
        <v>36</v>
      </c>
      <c r="G179" s="2">
        <v>60603</v>
      </c>
      <c r="H179" s="60">
        <f t="shared" si="6"/>
        <v>2.492283639226463E-4</v>
      </c>
      <c r="I179" s="27"/>
      <c r="J179" s="27"/>
      <c r="K179" s="28"/>
      <c r="L179" s="27">
        <v>159898</v>
      </c>
      <c r="M179" s="28"/>
      <c r="N179" s="28"/>
      <c r="O179" s="28"/>
      <c r="P179" s="28"/>
      <c r="Q179" s="28"/>
      <c r="R179" s="28"/>
      <c r="S179" s="28"/>
      <c r="T179" s="28"/>
      <c r="U179" s="55">
        <f t="shared" si="7"/>
        <v>159898</v>
      </c>
      <c r="V179" s="56">
        <f t="shared" si="8"/>
        <v>0</v>
      </c>
    </row>
    <row r="180" spans="1:26" s="23" customFormat="1" x14ac:dyDescent="0.15">
      <c r="A180" s="33">
        <v>19445</v>
      </c>
      <c r="B180" s="1" t="s">
        <v>511</v>
      </c>
      <c r="C180" s="1" t="s">
        <v>17</v>
      </c>
      <c r="D180" s="1" t="s">
        <v>512</v>
      </c>
      <c r="E180" s="1" t="s">
        <v>107</v>
      </c>
      <c r="F180" s="1" t="s">
        <v>108</v>
      </c>
      <c r="G180" s="2">
        <v>10270</v>
      </c>
      <c r="H180" s="60">
        <f t="shared" si="6"/>
        <v>2.0000210696459932E-3</v>
      </c>
      <c r="I180" s="27">
        <v>61869</v>
      </c>
      <c r="J180" s="27"/>
      <c r="K180" s="28"/>
      <c r="L180" s="27">
        <v>1221289</v>
      </c>
      <c r="M180" s="28"/>
      <c r="N180" s="28"/>
      <c r="O180" s="28"/>
      <c r="P180" s="28"/>
      <c r="Q180" s="28"/>
      <c r="R180" s="28"/>
      <c r="S180" s="28"/>
      <c r="T180" s="28"/>
      <c r="U180" s="55">
        <f t="shared" si="7"/>
        <v>1283158</v>
      </c>
      <c r="V180" s="56">
        <f t="shared" si="8"/>
        <v>0</v>
      </c>
    </row>
    <row r="181" spans="1:26" s="23" customFormat="1" x14ac:dyDescent="0.15">
      <c r="A181" s="33">
        <v>28223</v>
      </c>
      <c r="B181" s="4" t="s">
        <v>514</v>
      </c>
      <c r="C181" s="4" t="s">
        <v>513</v>
      </c>
      <c r="D181" s="4" t="s">
        <v>45</v>
      </c>
      <c r="E181" s="4" t="s">
        <v>46</v>
      </c>
      <c r="F181" s="4" t="s">
        <v>37</v>
      </c>
      <c r="G181" s="4" t="s">
        <v>515</v>
      </c>
      <c r="H181" s="60">
        <f t="shared" si="6"/>
        <v>1.3167901380609786E-3</v>
      </c>
      <c r="I181" s="27">
        <v>47730</v>
      </c>
      <c r="J181" s="27">
        <v>5188</v>
      </c>
      <c r="K181" s="28"/>
      <c r="L181" s="27">
        <v>791898</v>
      </c>
      <c r="M181" s="28"/>
      <c r="N181" s="28"/>
      <c r="O181" s="28"/>
      <c r="P181" s="28"/>
      <c r="Q181" s="28"/>
      <c r="R181" s="28"/>
      <c r="S181" s="28"/>
      <c r="T181" s="28"/>
      <c r="U181" s="55">
        <f t="shared" si="7"/>
        <v>844816</v>
      </c>
      <c r="V181" s="56">
        <f t="shared" si="8"/>
        <v>0</v>
      </c>
    </row>
    <row r="182" spans="1:26" s="23" customFormat="1" x14ac:dyDescent="0.15">
      <c r="A182" s="33">
        <v>23787</v>
      </c>
      <c r="B182" s="4" t="s">
        <v>516</v>
      </c>
      <c r="C182" s="4" t="s">
        <v>17</v>
      </c>
      <c r="D182" s="4" t="s">
        <v>517</v>
      </c>
      <c r="E182" s="4" t="s">
        <v>104</v>
      </c>
      <c r="F182" s="4" t="s">
        <v>89</v>
      </c>
      <c r="G182" s="4">
        <v>43215</v>
      </c>
      <c r="H182" s="60">
        <f t="shared" si="6"/>
        <v>5.6090020253208705E-4</v>
      </c>
      <c r="I182" s="27">
        <v>30881</v>
      </c>
      <c r="J182" s="27">
        <v>47486</v>
      </c>
      <c r="K182" s="28"/>
      <c r="L182" s="27">
        <v>281491</v>
      </c>
      <c r="M182" s="28"/>
      <c r="N182" s="28"/>
      <c r="O182" s="28"/>
      <c r="P182" s="28"/>
      <c r="Q182" s="28"/>
      <c r="R182" s="28"/>
      <c r="S182" s="28"/>
      <c r="T182" s="28"/>
      <c r="U182" s="55">
        <f t="shared" si="7"/>
        <v>359858</v>
      </c>
      <c r="V182" s="56">
        <f t="shared" si="8"/>
        <v>0</v>
      </c>
      <c r="W182" s="24"/>
    </row>
    <row r="183" spans="1:26" s="23" customFormat="1" x14ac:dyDescent="0.15">
      <c r="A183" s="33">
        <v>23841</v>
      </c>
      <c r="B183" s="4" t="s">
        <v>518</v>
      </c>
      <c r="C183" s="4" t="s">
        <v>122</v>
      </c>
      <c r="D183" s="4" t="s">
        <v>512</v>
      </c>
      <c r="E183" s="4" t="s">
        <v>107</v>
      </c>
      <c r="F183" s="4" t="s">
        <v>108</v>
      </c>
      <c r="G183" s="4">
        <v>10270</v>
      </c>
      <c r="H183" s="60">
        <f t="shared" si="6"/>
        <v>3.2501873775933393E-4</v>
      </c>
      <c r="I183" s="27">
        <v>18797</v>
      </c>
      <c r="J183" s="27">
        <v>10956</v>
      </c>
      <c r="K183" s="28"/>
      <c r="L183" s="27">
        <v>178770</v>
      </c>
      <c r="M183" s="28"/>
      <c r="N183" s="28"/>
      <c r="O183" s="28"/>
      <c r="P183" s="28"/>
      <c r="Q183" s="28"/>
      <c r="R183" s="28"/>
      <c r="S183" s="28"/>
      <c r="T183" s="28"/>
      <c r="U183" s="55">
        <f t="shared" si="7"/>
        <v>208523</v>
      </c>
      <c r="V183" s="56">
        <f t="shared" si="8"/>
        <v>0</v>
      </c>
    </row>
    <row r="184" spans="1:26" s="23" customFormat="1" x14ac:dyDescent="0.15">
      <c r="A184" s="33">
        <v>16608</v>
      </c>
      <c r="B184" s="4" t="s">
        <v>519</v>
      </c>
      <c r="C184" s="4" t="s">
        <v>122</v>
      </c>
      <c r="D184" s="25" t="s">
        <v>520</v>
      </c>
      <c r="E184" s="25" t="s">
        <v>521</v>
      </c>
      <c r="F184" s="25" t="s">
        <v>67</v>
      </c>
      <c r="G184" s="25" t="s">
        <v>522</v>
      </c>
      <c r="H184" s="60">
        <f t="shared" si="6"/>
        <v>6.0569952232260791E-5</v>
      </c>
      <c r="I184" s="27"/>
      <c r="J184" s="27"/>
      <c r="K184" s="28"/>
      <c r="L184" s="27">
        <v>38860</v>
      </c>
      <c r="M184" s="28"/>
      <c r="N184" s="28"/>
      <c r="O184" s="28"/>
      <c r="P184" s="28"/>
      <c r="Q184" s="28"/>
      <c r="R184" s="28"/>
      <c r="S184" s="28"/>
      <c r="T184" s="28"/>
      <c r="U184" s="55">
        <f t="shared" si="7"/>
        <v>38860</v>
      </c>
      <c r="V184" s="56">
        <f t="shared" si="8"/>
        <v>0</v>
      </c>
    </row>
    <row r="185" spans="1:26" s="23" customFormat="1" x14ac:dyDescent="0.15">
      <c r="A185" s="33">
        <v>24015</v>
      </c>
      <c r="B185" s="4" t="s">
        <v>527</v>
      </c>
      <c r="C185" s="4" t="s">
        <v>526</v>
      </c>
      <c r="D185" s="4" t="s">
        <v>528</v>
      </c>
      <c r="E185" s="4" t="s">
        <v>280</v>
      </c>
      <c r="F185" s="4" t="s">
        <v>281</v>
      </c>
      <c r="G185" s="4" t="s">
        <v>529</v>
      </c>
      <c r="H185" s="60">
        <f t="shared" si="6"/>
        <v>1.3382280979941366E-4</v>
      </c>
      <c r="I185" s="27">
        <v>20644</v>
      </c>
      <c r="J185" s="27">
        <v>65213</v>
      </c>
      <c r="K185" s="28"/>
      <c r="L185" s="27"/>
      <c r="M185" s="28"/>
      <c r="N185" s="28"/>
      <c r="O185" s="28"/>
      <c r="P185" s="28"/>
      <c r="Q185" s="28"/>
      <c r="R185" s="28"/>
      <c r="S185" s="28"/>
      <c r="T185" s="28"/>
      <c r="U185" s="55">
        <f t="shared" si="7"/>
        <v>85857</v>
      </c>
      <c r="V185" s="56">
        <f t="shared" si="8"/>
        <v>0</v>
      </c>
    </row>
    <row r="186" spans="1:26" s="23" customFormat="1" x14ac:dyDescent="0.15">
      <c r="A186" s="34">
        <v>42552</v>
      </c>
      <c r="B186" s="5" t="s">
        <v>530</v>
      </c>
      <c r="C186" s="5" t="s">
        <v>17</v>
      </c>
      <c r="D186" s="5" t="s">
        <v>531</v>
      </c>
      <c r="E186" s="5" t="s">
        <v>532</v>
      </c>
      <c r="F186" s="5" t="s">
        <v>108</v>
      </c>
      <c r="G186" s="7">
        <v>14210</v>
      </c>
      <c r="H186" s="60">
        <f t="shared" si="6"/>
        <v>2.4708675006862867E-4</v>
      </c>
      <c r="I186" s="29">
        <v>229</v>
      </c>
      <c r="J186" s="29">
        <v>393</v>
      </c>
      <c r="K186" s="29"/>
      <c r="L186" s="29">
        <v>157902</v>
      </c>
      <c r="M186" s="29"/>
      <c r="N186" s="29"/>
      <c r="O186" s="29"/>
      <c r="P186" s="29"/>
      <c r="Q186" s="29"/>
      <c r="R186" s="29"/>
      <c r="S186" s="29"/>
      <c r="T186" s="29"/>
      <c r="U186" s="55">
        <f t="shared" si="7"/>
        <v>158524</v>
      </c>
      <c r="V186" s="56">
        <f t="shared" si="8"/>
        <v>0</v>
      </c>
      <c r="Z186" s="5"/>
    </row>
    <row r="187" spans="1:26" s="23" customFormat="1" x14ac:dyDescent="0.15">
      <c r="A187" s="33">
        <v>23248</v>
      </c>
      <c r="B187" s="4" t="s">
        <v>533</v>
      </c>
      <c r="C187" s="4" t="s">
        <v>122</v>
      </c>
      <c r="D187" s="4" t="s">
        <v>534</v>
      </c>
      <c r="E187" s="4" t="s">
        <v>535</v>
      </c>
      <c r="F187" s="4" t="s">
        <v>536</v>
      </c>
      <c r="G187" s="4">
        <v>27605</v>
      </c>
      <c r="H187" s="60">
        <f t="shared" si="6"/>
        <v>1.4182190899797163E-4</v>
      </c>
      <c r="I187" s="27"/>
      <c r="J187" s="27"/>
      <c r="K187" s="28"/>
      <c r="L187" s="27">
        <v>90989</v>
      </c>
      <c r="M187" s="28"/>
      <c r="N187" s="28"/>
      <c r="O187" s="28"/>
      <c r="P187" s="28"/>
      <c r="Q187" s="28"/>
      <c r="R187" s="28"/>
      <c r="S187" s="28"/>
      <c r="T187" s="28"/>
      <c r="U187" s="55">
        <f t="shared" si="7"/>
        <v>90989</v>
      </c>
      <c r="V187" s="56">
        <f t="shared" si="8"/>
        <v>0</v>
      </c>
    </row>
    <row r="188" spans="1:26" s="23" customFormat="1" x14ac:dyDescent="0.15">
      <c r="A188" s="33">
        <v>24074</v>
      </c>
      <c r="B188" s="4" t="s">
        <v>538</v>
      </c>
      <c r="C188" s="4" t="s">
        <v>537</v>
      </c>
      <c r="D188" s="4" t="s">
        <v>96</v>
      </c>
      <c r="E188" s="4" t="s">
        <v>97</v>
      </c>
      <c r="F188" s="4" t="s">
        <v>89</v>
      </c>
      <c r="G188" s="4" t="s">
        <v>98</v>
      </c>
      <c r="H188" s="60">
        <f t="shared" si="6"/>
        <v>5.1099779412580658E-4</v>
      </c>
      <c r="I188" s="27">
        <v>10858</v>
      </c>
      <c r="J188" s="27">
        <v>13604</v>
      </c>
      <c r="K188" s="28"/>
      <c r="L188" s="27">
        <v>303380</v>
      </c>
      <c r="M188" s="28"/>
      <c r="N188" s="28"/>
      <c r="O188" s="28"/>
      <c r="P188" s="28"/>
      <c r="Q188" s="28"/>
      <c r="R188" s="28"/>
      <c r="S188" s="28"/>
      <c r="T188" s="28"/>
      <c r="U188" s="55">
        <f t="shared" si="7"/>
        <v>327842</v>
      </c>
      <c r="V188" s="56">
        <f t="shared" si="8"/>
        <v>0</v>
      </c>
    </row>
    <row r="189" spans="1:26" s="23" customFormat="1" x14ac:dyDescent="0.15">
      <c r="A189" s="33">
        <v>24082</v>
      </c>
      <c r="B189" s="4" t="s">
        <v>539</v>
      </c>
      <c r="C189" s="4" t="s">
        <v>400</v>
      </c>
      <c r="D189" s="4" t="s">
        <v>459</v>
      </c>
      <c r="E189" s="4" t="s">
        <v>423</v>
      </c>
      <c r="F189" s="4" t="s">
        <v>180</v>
      </c>
      <c r="G189" s="4">
        <v>2116</v>
      </c>
      <c r="H189" s="60">
        <f t="shared" si="6"/>
        <v>1.0183813421055459E-2</v>
      </c>
      <c r="I189" s="27">
        <v>97983</v>
      </c>
      <c r="J189" s="27">
        <v>118033</v>
      </c>
      <c r="K189" s="28"/>
      <c r="L189" s="27">
        <v>6317636</v>
      </c>
      <c r="M189" s="28"/>
      <c r="N189" s="28"/>
      <c r="O189" s="28"/>
      <c r="P189" s="28"/>
      <c r="Q189" s="28"/>
      <c r="R189" s="28"/>
      <c r="S189" s="28"/>
      <c r="T189" s="28"/>
      <c r="U189" s="55">
        <f t="shared" si="7"/>
        <v>6533652</v>
      </c>
      <c r="V189" s="56">
        <f t="shared" si="8"/>
        <v>0</v>
      </c>
    </row>
    <row r="190" spans="1:26" s="23" customFormat="1" x14ac:dyDescent="0.15">
      <c r="A190" s="34">
        <v>22748</v>
      </c>
      <c r="B190" s="5" t="s">
        <v>540</v>
      </c>
      <c r="C190" s="5" t="s">
        <v>17</v>
      </c>
      <c r="D190" s="5" t="s">
        <v>200</v>
      </c>
      <c r="E190" s="5" t="s">
        <v>15</v>
      </c>
      <c r="F190" s="5" t="s">
        <v>16</v>
      </c>
      <c r="G190" s="7">
        <v>19106</v>
      </c>
      <c r="H190" s="60">
        <f t="shared" si="6"/>
        <v>4.9016771585426943E-4</v>
      </c>
      <c r="I190" s="29">
        <v>235637</v>
      </c>
      <c r="J190" s="29">
        <v>78841</v>
      </c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55">
        <f t="shared" si="7"/>
        <v>314478</v>
      </c>
      <c r="V190" s="56">
        <f t="shared" si="8"/>
        <v>0</v>
      </c>
    </row>
    <row r="191" spans="1:26" s="23" customFormat="1" x14ac:dyDescent="0.15">
      <c r="A191" s="33">
        <v>20346</v>
      </c>
      <c r="B191" s="1" t="s">
        <v>541</v>
      </c>
      <c r="C191" s="1" t="s">
        <v>326</v>
      </c>
      <c r="D191" s="1" t="s">
        <v>328</v>
      </c>
      <c r="E191" s="1" t="s">
        <v>329</v>
      </c>
      <c r="F191" s="1" t="s">
        <v>67</v>
      </c>
      <c r="G191" s="2" t="s">
        <v>330</v>
      </c>
      <c r="H191" s="60">
        <f t="shared" si="6"/>
        <v>1.004642819091831E-2</v>
      </c>
      <c r="I191" s="27"/>
      <c r="J191" s="27"/>
      <c r="K191" s="28">
        <v>7506957</v>
      </c>
      <c r="L191" s="27">
        <v>64596</v>
      </c>
      <c r="M191" s="28"/>
      <c r="N191" s="28"/>
      <c r="O191" s="28"/>
      <c r="P191" s="28"/>
      <c r="Q191" s="28"/>
      <c r="R191" s="28"/>
      <c r="S191" s="28"/>
      <c r="T191" s="28"/>
      <c r="U191" s="55">
        <f t="shared" si="7"/>
        <v>6445509.4500000002</v>
      </c>
      <c r="V191" s="56">
        <f t="shared" si="8"/>
        <v>6380913.4500000002</v>
      </c>
    </row>
    <row r="192" spans="1:26" s="23" customFormat="1" x14ac:dyDescent="0.15">
      <c r="A192" s="33">
        <v>18333</v>
      </c>
      <c r="B192" s="4" t="s">
        <v>542</v>
      </c>
      <c r="C192" s="4" t="s">
        <v>17</v>
      </c>
      <c r="D192" s="4" t="s">
        <v>543</v>
      </c>
      <c r="E192" s="4" t="s">
        <v>544</v>
      </c>
      <c r="F192" s="4" t="s">
        <v>523</v>
      </c>
      <c r="G192" s="2">
        <v>3431</v>
      </c>
      <c r="H192" s="60">
        <f t="shared" si="6"/>
        <v>1.3060508953723457E-3</v>
      </c>
      <c r="I192" s="27">
        <v>129139</v>
      </c>
      <c r="J192" s="27">
        <v>46281</v>
      </c>
      <c r="K192" s="28"/>
      <c r="L192" s="27">
        <v>662506</v>
      </c>
      <c r="M192" s="28"/>
      <c r="N192" s="28"/>
      <c r="O192" s="28"/>
      <c r="P192" s="28"/>
      <c r="Q192" s="28"/>
      <c r="R192" s="28"/>
      <c r="S192" s="28"/>
      <c r="T192" s="28"/>
      <c r="U192" s="55">
        <f t="shared" si="7"/>
        <v>837926</v>
      </c>
      <c r="V192" s="56">
        <f t="shared" si="8"/>
        <v>0</v>
      </c>
    </row>
    <row r="193" spans="1:23" s="23" customFormat="1" x14ac:dyDescent="0.15">
      <c r="A193" s="33">
        <v>12262</v>
      </c>
      <c r="B193" s="4" t="s">
        <v>548</v>
      </c>
      <c r="C193" s="4" t="s">
        <v>17</v>
      </c>
      <c r="D193" s="4" t="s">
        <v>549</v>
      </c>
      <c r="E193" s="4" t="s">
        <v>550</v>
      </c>
      <c r="F193" s="4" t="s">
        <v>16</v>
      </c>
      <c r="G193" s="4" t="s">
        <v>551</v>
      </c>
      <c r="H193" s="60">
        <f t="shared" si="6"/>
        <v>8.3825322466571926E-6</v>
      </c>
      <c r="I193" s="27"/>
      <c r="J193" s="27"/>
      <c r="K193" s="28"/>
      <c r="L193" s="27">
        <v>5378</v>
      </c>
      <c r="M193" s="28"/>
      <c r="N193" s="28"/>
      <c r="O193" s="28"/>
      <c r="P193" s="28"/>
      <c r="Q193" s="28"/>
      <c r="R193" s="28"/>
      <c r="S193" s="28"/>
      <c r="T193" s="28"/>
      <c r="U193" s="55">
        <f t="shared" si="7"/>
        <v>5378</v>
      </c>
      <c r="V193" s="56">
        <f t="shared" si="8"/>
        <v>0</v>
      </c>
    </row>
    <row r="194" spans="1:23" s="23" customFormat="1" x14ac:dyDescent="0.15">
      <c r="A194" s="33">
        <v>14974</v>
      </c>
      <c r="B194" s="4" t="s">
        <v>545</v>
      </c>
      <c r="C194" s="4" t="s">
        <v>17</v>
      </c>
      <c r="D194" s="4" t="s">
        <v>546</v>
      </c>
      <c r="E194" s="4" t="s">
        <v>15</v>
      </c>
      <c r="F194" s="4" t="s">
        <v>16</v>
      </c>
      <c r="G194" s="2" t="s">
        <v>547</v>
      </c>
      <c r="H194" s="60">
        <f t="shared" si="6"/>
        <v>2.0572741701451028E-4</v>
      </c>
      <c r="I194" s="27">
        <v>75874</v>
      </c>
      <c r="J194" s="27">
        <v>56115</v>
      </c>
      <c r="K194" s="28"/>
      <c r="L194" s="27"/>
      <c r="M194" s="28"/>
      <c r="N194" s="28"/>
      <c r="O194" s="28"/>
      <c r="P194" s="28"/>
      <c r="Q194" s="28"/>
      <c r="R194" s="28"/>
      <c r="S194" s="28"/>
      <c r="T194" s="28"/>
      <c r="U194" s="55">
        <f t="shared" si="7"/>
        <v>131989</v>
      </c>
      <c r="V194" s="56">
        <f t="shared" si="8"/>
        <v>0</v>
      </c>
    </row>
    <row r="195" spans="1:23" s="23" customFormat="1" x14ac:dyDescent="0.15">
      <c r="A195" s="33">
        <v>41424</v>
      </c>
      <c r="B195" s="4" t="s">
        <v>807</v>
      </c>
      <c r="C195" s="4" t="s">
        <v>6</v>
      </c>
      <c r="D195" s="4" t="s">
        <v>549</v>
      </c>
      <c r="E195" s="4" t="s">
        <v>550</v>
      </c>
      <c r="F195" s="4" t="s">
        <v>16</v>
      </c>
      <c r="G195" s="4" t="s">
        <v>551</v>
      </c>
      <c r="H195" s="60">
        <f t="shared" ref="H195:H258" si="9">(U195/$K$284)</f>
        <v>1.7987062500264785E-6</v>
      </c>
      <c r="I195" s="27"/>
      <c r="J195" s="27"/>
      <c r="K195" s="28"/>
      <c r="L195" s="27">
        <v>1154</v>
      </c>
      <c r="M195" s="28"/>
      <c r="N195" s="28"/>
      <c r="O195" s="28"/>
      <c r="P195" s="28"/>
      <c r="Q195" s="28"/>
      <c r="R195" s="28"/>
      <c r="S195" s="28"/>
      <c r="T195" s="28"/>
      <c r="U195" s="55">
        <f t="shared" ref="U195:U258" si="10">SUM(I195:J195,L195:N195,P195:T195,V195)</f>
        <v>1154</v>
      </c>
      <c r="V195" s="56">
        <f t="shared" ref="V195:V258" si="11">(K195+O195)*0.85</f>
        <v>0</v>
      </c>
    </row>
    <row r="196" spans="1:23" s="23" customFormat="1" x14ac:dyDescent="0.15">
      <c r="A196" s="33">
        <v>13714</v>
      </c>
      <c r="B196" s="4" t="s">
        <v>553</v>
      </c>
      <c r="C196" s="4" t="s">
        <v>552</v>
      </c>
      <c r="D196" s="4" t="s">
        <v>554</v>
      </c>
      <c r="E196" s="4" t="s">
        <v>555</v>
      </c>
      <c r="F196" s="4" t="s">
        <v>37</v>
      </c>
      <c r="G196" s="4" t="s">
        <v>556</v>
      </c>
      <c r="H196" s="60">
        <f t="shared" si="9"/>
        <v>4.4562994104533818E-4</v>
      </c>
      <c r="I196" s="27"/>
      <c r="J196" s="27"/>
      <c r="K196" s="28">
        <v>176048</v>
      </c>
      <c r="L196" s="27">
        <v>139868</v>
      </c>
      <c r="M196" s="28"/>
      <c r="N196" s="28"/>
      <c r="O196" s="28"/>
      <c r="P196" s="28">
        <v>-3605</v>
      </c>
      <c r="Q196" s="28"/>
      <c r="R196" s="28"/>
      <c r="S196" s="28"/>
      <c r="T196" s="28"/>
      <c r="U196" s="55">
        <f t="shared" si="10"/>
        <v>285903.8</v>
      </c>
      <c r="V196" s="56">
        <f t="shared" si="11"/>
        <v>149640.79999999999</v>
      </c>
      <c r="W196" s="24"/>
    </row>
    <row r="197" spans="1:23" s="23" customFormat="1" x14ac:dyDescent="0.15">
      <c r="A197" s="33">
        <v>18058</v>
      </c>
      <c r="B197" s="4" t="s">
        <v>557</v>
      </c>
      <c r="C197" s="4" t="s">
        <v>229</v>
      </c>
      <c r="D197" s="4" t="s">
        <v>558</v>
      </c>
      <c r="E197" s="4" t="s">
        <v>278</v>
      </c>
      <c r="F197" s="4" t="s">
        <v>16</v>
      </c>
      <c r="G197" s="4" t="s">
        <v>559</v>
      </c>
      <c r="H197" s="60">
        <f t="shared" si="9"/>
        <v>1.0192361172420405E-2</v>
      </c>
      <c r="I197" s="27">
        <v>40</v>
      </c>
      <c r="J197" s="27">
        <v>159</v>
      </c>
      <c r="K197" s="28"/>
      <c r="L197" s="27">
        <v>6538937</v>
      </c>
      <c r="M197" s="28"/>
      <c r="N197" s="28"/>
      <c r="O197" s="28"/>
      <c r="P197" s="28"/>
      <c r="Q197" s="28"/>
      <c r="R197" s="28"/>
      <c r="S197" s="28"/>
      <c r="T197" s="28"/>
      <c r="U197" s="55">
        <f t="shared" si="10"/>
        <v>6539136</v>
      </c>
      <c r="V197" s="56">
        <f t="shared" si="11"/>
        <v>0</v>
      </c>
    </row>
    <row r="198" spans="1:23" s="23" customFormat="1" x14ac:dyDescent="0.15">
      <c r="A198" s="33">
        <v>25623</v>
      </c>
      <c r="B198" s="4" t="s">
        <v>560</v>
      </c>
      <c r="C198" s="4" t="s">
        <v>17</v>
      </c>
      <c r="D198" s="4" t="s">
        <v>183</v>
      </c>
      <c r="E198" s="4" t="s">
        <v>184</v>
      </c>
      <c r="F198" s="4" t="s">
        <v>159</v>
      </c>
      <c r="G198" s="4" t="s">
        <v>185</v>
      </c>
      <c r="H198" s="60">
        <f t="shared" si="9"/>
        <v>6.1164896925185489E-4</v>
      </c>
      <c r="I198" s="27">
        <v>3343</v>
      </c>
      <c r="J198" s="27">
        <v>9360</v>
      </c>
      <c r="K198" s="28"/>
      <c r="L198" s="27">
        <v>386524</v>
      </c>
      <c r="M198" s="28"/>
      <c r="N198" s="28">
        <v>-62</v>
      </c>
      <c r="O198" s="28"/>
      <c r="P198" s="28">
        <v>-6748</v>
      </c>
      <c r="Q198" s="28"/>
      <c r="R198" s="28"/>
      <c r="S198" s="28"/>
      <c r="T198" s="28"/>
      <c r="U198" s="55">
        <f t="shared" si="10"/>
        <v>392417</v>
      </c>
      <c r="V198" s="56">
        <f t="shared" si="11"/>
        <v>0</v>
      </c>
    </row>
    <row r="199" spans="1:23" s="23" customFormat="1" x14ac:dyDescent="0.15">
      <c r="A199" s="34">
        <v>30945</v>
      </c>
      <c r="B199" s="5" t="s">
        <v>561</v>
      </c>
      <c r="C199" s="5" t="s">
        <v>17</v>
      </c>
      <c r="D199" s="5" t="s">
        <v>562</v>
      </c>
      <c r="E199" s="5" t="s">
        <v>563</v>
      </c>
      <c r="F199" s="5" t="s">
        <v>119</v>
      </c>
      <c r="G199" s="7">
        <v>64112</v>
      </c>
      <c r="H199" s="60">
        <f t="shared" si="9"/>
        <v>5.6347512690387541E-5</v>
      </c>
      <c r="I199" s="29"/>
      <c r="J199" s="29">
        <v>35133</v>
      </c>
      <c r="K199" s="29"/>
      <c r="L199" s="29">
        <v>1018</v>
      </c>
      <c r="M199" s="29"/>
      <c r="N199" s="29"/>
      <c r="O199" s="29"/>
      <c r="P199" s="29"/>
      <c r="Q199" s="29"/>
      <c r="R199" s="29"/>
      <c r="S199" s="29"/>
      <c r="T199" s="29"/>
      <c r="U199" s="55">
        <f t="shared" si="10"/>
        <v>36151</v>
      </c>
      <c r="V199" s="56">
        <f t="shared" si="11"/>
        <v>0</v>
      </c>
    </row>
    <row r="200" spans="1:23" s="23" customFormat="1" x14ac:dyDescent="0.15">
      <c r="A200" s="33">
        <v>37257</v>
      </c>
      <c r="B200" s="4" t="s">
        <v>564</v>
      </c>
      <c r="C200" s="4" t="s">
        <v>400</v>
      </c>
      <c r="D200" s="4" t="s">
        <v>565</v>
      </c>
      <c r="E200" s="4" t="s">
        <v>566</v>
      </c>
      <c r="F200" s="4" t="s">
        <v>36</v>
      </c>
      <c r="G200" s="4">
        <v>60143</v>
      </c>
      <c r="H200" s="60">
        <f t="shared" si="9"/>
        <v>2.1918837970285837E-3</v>
      </c>
      <c r="I200" s="27"/>
      <c r="J200" s="27"/>
      <c r="K200" s="28">
        <v>1639168</v>
      </c>
      <c r="L200" s="27">
        <v>12959</v>
      </c>
      <c r="M200" s="28"/>
      <c r="N200" s="28"/>
      <c r="O200" s="28"/>
      <c r="P200" s="28"/>
      <c r="Q200" s="28"/>
      <c r="R200" s="28"/>
      <c r="S200" s="28"/>
      <c r="T200" s="28"/>
      <c r="U200" s="55">
        <f t="shared" si="10"/>
        <v>1406251.8</v>
      </c>
      <c r="V200" s="56">
        <f t="shared" si="11"/>
        <v>1393292.8</v>
      </c>
    </row>
    <row r="201" spans="1:23" s="23" customFormat="1" x14ac:dyDescent="0.15">
      <c r="A201" s="33">
        <v>12873</v>
      </c>
      <c r="B201" s="4" t="s">
        <v>567</v>
      </c>
      <c r="C201" s="4" t="s">
        <v>85</v>
      </c>
      <c r="D201" s="4" t="s">
        <v>568</v>
      </c>
      <c r="E201" s="4" t="s">
        <v>569</v>
      </c>
      <c r="F201" s="4" t="s">
        <v>108</v>
      </c>
      <c r="G201" s="2">
        <v>10601</v>
      </c>
      <c r="H201" s="60">
        <f t="shared" si="9"/>
        <v>1.5230205381837069E-3</v>
      </c>
      <c r="I201" s="27"/>
      <c r="J201" s="27"/>
      <c r="K201" s="28">
        <v>1149562</v>
      </c>
      <c r="L201" s="27"/>
      <c r="M201" s="28"/>
      <c r="N201" s="28"/>
      <c r="O201" s="28"/>
      <c r="P201" s="28"/>
      <c r="Q201" s="28"/>
      <c r="R201" s="28"/>
      <c r="S201" s="28"/>
      <c r="T201" s="28"/>
      <c r="U201" s="55">
        <f t="shared" si="10"/>
        <v>977127.7</v>
      </c>
      <c r="V201" s="56">
        <f t="shared" si="11"/>
        <v>977127.7</v>
      </c>
      <c r="W201" s="24"/>
    </row>
    <row r="202" spans="1:23" s="23" customFormat="1" x14ac:dyDescent="0.15">
      <c r="A202" s="33">
        <v>38628</v>
      </c>
      <c r="B202" s="4" t="s">
        <v>825</v>
      </c>
      <c r="C202" s="4" t="s">
        <v>85</v>
      </c>
      <c r="D202" s="4" t="s">
        <v>826</v>
      </c>
      <c r="E202" s="4" t="s">
        <v>827</v>
      </c>
      <c r="F202" s="4" t="s">
        <v>89</v>
      </c>
      <c r="G202" s="2" t="s">
        <v>828</v>
      </c>
      <c r="H202" s="60">
        <f t="shared" si="9"/>
        <v>5.4054707756428312E-7</v>
      </c>
      <c r="I202" s="27"/>
      <c r="J202" s="27"/>
      <c r="K202" s="28">
        <v>408</v>
      </c>
      <c r="L202" s="27"/>
      <c r="M202" s="28"/>
      <c r="N202" s="28"/>
      <c r="O202" s="28"/>
      <c r="P202" s="28"/>
      <c r="Q202" s="28"/>
      <c r="R202" s="28"/>
      <c r="S202" s="28"/>
      <c r="T202" s="28"/>
      <c r="U202" s="55">
        <f t="shared" si="10"/>
        <v>346.8</v>
      </c>
      <c r="V202" s="56">
        <f t="shared" si="11"/>
        <v>346.8</v>
      </c>
      <c r="W202" s="24"/>
    </row>
    <row r="203" spans="1:23" s="23" customFormat="1" x14ac:dyDescent="0.15">
      <c r="A203" s="33">
        <v>34690</v>
      </c>
      <c r="B203" s="1" t="s">
        <v>570</v>
      </c>
      <c r="C203" s="1" t="s">
        <v>17</v>
      </c>
      <c r="D203" s="1" t="s">
        <v>571</v>
      </c>
      <c r="E203" s="1" t="s">
        <v>184</v>
      </c>
      <c r="F203" s="1" t="s">
        <v>159</v>
      </c>
      <c r="G203" s="2" t="s">
        <v>411</v>
      </c>
      <c r="H203" s="60">
        <f t="shared" si="9"/>
        <v>9.7619143228107851E-3</v>
      </c>
      <c r="I203" s="27"/>
      <c r="J203" s="27"/>
      <c r="K203" s="28">
        <v>7352365</v>
      </c>
      <c r="L203" s="27">
        <v>13463</v>
      </c>
      <c r="M203" s="28"/>
      <c r="N203" s="28"/>
      <c r="O203" s="28"/>
      <c r="P203" s="28"/>
      <c r="Q203" s="28"/>
      <c r="R203" s="28"/>
      <c r="S203" s="28"/>
      <c r="T203" s="28"/>
      <c r="U203" s="55">
        <f t="shared" si="10"/>
        <v>6262973.25</v>
      </c>
      <c r="V203" s="56">
        <f t="shared" si="11"/>
        <v>6249510.25</v>
      </c>
    </row>
    <row r="204" spans="1:23" s="23" customFormat="1" x14ac:dyDescent="0.15">
      <c r="A204" s="34">
        <v>39217</v>
      </c>
      <c r="B204" s="5" t="s">
        <v>572</v>
      </c>
      <c r="C204" s="5" t="s">
        <v>17</v>
      </c>
      <c r="D204" s="5" t="s">
        <v>573</v>
      </c>
      <c r="E204" s="5" t="s">
        <v>15</v>
      </c>
      <c r="F204" s="5" t="s">
        <v>16</v>
      </c>
      <c r="G204" s="7">
        <v>19102</v>
      </c>
      <c r="H204" s="60">
        <f t="shared" si="9"/>
        <v>2.7587664903135751E-3</v>
      </c>
      <c r="I204" s="29">
        <v>4297</v>
      </c>
      <c r="J204" s="29">
        <v>16131</v>
      </c>
      <c r="K204" s="29">
        <v>666440</v>
      </c>
      <c r="L204" s="29">
        <v>1183046</v>
      </c>
      <c r="M204" s="29"/>
      <c r="N204" s="29"/>
      <c r="O204" s="29"/>
      <c r="P204" s="29"/>
      <c r="Q204" s="29"/>
      <c r="R204" s="29"/>
      <c r="S204" s="29"/>
      <c r="T204" s="29"/>
      <c r="U204" s="55">
        <f t="shared" si="10"/>
        <v>1769948</v>
      </c>
      <c r="V204" s="56">
        <f t="shared" si="11"/>
        <v>566474</v>
      </c>
    </row>
    <row r="205" spans="1:23" s="23" customFormat="1" x14ac:dyDescent="0.15">
      <c r="A205" s="33">
        <v>24538</v>
      </c>
      <c r="B205" s="4" t="s">
        <v>576</v>
      </c>
      <c r="C205" s="4" t="s">
        <v>575</v>
      </c>
      <c r="D205" s="4" t="s">
        <v>577</v>
      </c>
      <c r="E205" s="4" t="s">
        <v>102</v>
      </c>
      <c r="F205" s="4" t="s">
        <v>62</v>
      </c>
      <c r="G205" s="4" t="s">
        <v>578</v>
      </c>
      <c r="H205" s="60">
        <f t="shared" si="9"/>
        <v>1.3901676893023102E-3</v>
      </c>
      <c r="I205" s="27">
        <v>261853</v>
      </c>
      <c r="J205" s="27">
        <v>298455</v>
      </c>
      <c r="K205" s="28"/>
      <c r="L205" s="27">
        <v>331585</v>
      </c>
      <c r="M205" s="28"/>
      <c r="N205" s="28"/>
      <c r="O205" s="28"/>
      <c r="P205" s="28"/>
      <c r="Q205" s="28"/>
      <c r="R205" s="28"/>
      <c r="S205" s="28"/>
      <c r="T205" s="28"/>
      <c r="U205" s="55">
        <f t="shared" si="10"/>
        <v>891893</v>
      </c>
      <c r="V205" s="56">
        <f t="shared" si="11"/>
        <v>0</v>
      </c>
    </row>
    <row r="206" spans="1:23" s="23" customFormat="1" x14ac:dyDescent="0.15">
      <c r="A206" s="33">
        <v>36684</v>
      </c>
      <c r="B206" s="1" t="s">
        <v>579</v>
      </c>
      <c r="C206" s="1" t="s">
        <v>17</v>
      </c>
      <c r="D206" s="1" t="s">
        <v>580</v>
      </c>
      <c r="E206" s="1" t="s">
        <v>581</v>
      </c>
      <c r="F206" s="1" t="s">
        <v>281</v>
      </c>
      <c r="G206" s="2" t="s">
        <v>582</v>
      </c>
      <c r="H206" s="60">
        <f t="shared" si="9"/>
        <v>5.3532552995805379E-5</v>
      </c>
      <c r="I206" s="27">
        <v>18294</v>
      </c>
      <c r="J206" s="27">
        <v>16051</v>
      </c>
      <c r="K206" s="28"/>
      <c r="L206" s="27"/>
      <c r="M206" s="28"/>
      <c r="N206" s="28"/>
      <c r="O206" s="28"/>
      <c r="P206" s="28"/>
      <c r="Q206" s="28"/>
      <c r="R206" s="28"/>
      <c r="S206" s="28"/>
      <c r="T206" s="28"/>
      <c r="U206" s="55">
        <f t="shared" si="10"/>
        <v>34345</v>
      </c>
      <c r="V206" s="56">
        <f t="shared" si="11"/>
        <v>0</v>
      </c>
    </row>
    <row r="207" spans="1:23" s="23" customFormat="1" x14ac:dyDescent="0.15">
      <c r="A207" s="33">
        <v>13056</v>
      </c>
      <c r="B207" s="4" t="s">
        <v>583</v>
      </c>
      <c r="C207" s="4" t="s">
        <v>342</v>
      </c>
      <c r="D207" s="4" t="s">
        <v>584</v>
      </c>
      <c r="E207" s="4" t="s">
        <v>585</v>
      </c>
      <c r="F207" s="4" t="s">
        <v>36</v>
      </c>
      <c r="G207" s="4" t="s">
        <v>586</v>
      </c>
      <c r="H207" s="60">
        <f t="shared" si="9"/>
        <v>1.0229869029613331E-4</v>
      </c>
      <c r="I207" s="27" t="s">
        <v>202</v>
      </c>
      <c r="J207" s="27" t="s">
        <v>202</v>
      </c>
      <c r="K207" s="28"/>
      <c r="L207" s="27">
        <v>65632</v>
      </c>
      <c r="M207" s="28"/>
      <c r="N207" s="28"/>
      <c r="O207" s="28"/>
      <c r="P207" s="28"/>
      <c r="Q207" s="28"/>
      <c r="R207" s="28"/>
      <c r="S207" s="28"/>
      <c r="T207" s="28"/>
      <c r="U207" s="55">
        <f t="shared" si="10"/>
        <v>65632</v>
      </c>
      <c r="V207" s="56">
        <f t="shared" si="11"/>
        <v>0</v>
      </c>
      <c r="W207" s="24"/>
    </row>
    <row r="208" spans="1:23" s="23" customFormat="1" x14ac:dyDescent="0.15">
      <c r="A208" s="33">
        <v>22314</v>
      </c>
      <c r="B208" s="4" t="s">
        <v>587</v>
      </c>
      <c r="C208" s="4" t="s">
        <v>17</v>
      </c>
      <c r="D208" s="4" t="s">
        <v>588</v>
      </c>
      <c r="E208" s="4" t="s">
        <v>130</v>
      </c>
      <c r="F208" s="4" t="s">
        <v>131</v>
      </c>
      <c r="G208" s="4">
        <v>30326</v>
      </c>
      <c r="H208" s="60">
        <f t="shared" si="9"/>
        <v>4.4011567503897452E-4</v>
      </c>
      <c r="I208" s="27">
        <v>72762</v>
      </c>
      <c r="J208" s="27">
        <v>209604</v>
      </c>
      <c r="K208" s="28"/>
      <c r="L208" s="27"/>
      <c r="M208" s="28"/>
      <c r="N208" s="28"/>
      <c r="O208" s="28"/>
      <c r="P208" s="28"/>
      <c r="Q208" s="28"/>
      <c r="R208" s="28"/>
      <c r="S208" s="28"/>
      <c r="T208" s="28"/>
      <c r="U208" s="55">
        <f t="shared" si="10"/>
        <v>282366</v>
      </c>
      <c r="V208" s="56">
        <f t="shared" si="11"/>
        <v>0</v>
      </c>
      <c r="W208" s="24"/>
    </row>
    <row r="209" spans="1:26" s="23" customFormat="1" x14ac:dyDescent="0.15">
      <c r="A209" s="33">
        <v>11134</v>
      </c>
      <c r="B209" s="4" t="s">
        <v>808</v>
      </c>
      <c r="C209" s="4" t="s">
        <v>6</v>
      </c>
      <c r="D209" s="4" t="s">
        <v>809</v>
      </c>
      <c r="E209" s="4" t="s">
        <v>810</v>
      </c>
      <c r="F209" s="4" t="s">
        <v>62</v>
      </c>
      <c r="G209" s="4">
        <v>75201</v>
      </c>
      <c r="H209" s="60">
        <f t="shared" si="9"/>
        <v>3.1400984500028976E-4</v>
      </c>
      <c r="I209" s="27"/>
      <c r="J209" s="27"/>
      <c r="K209" s="39"/>
      <c r="L209" s="27">
        <v>201460</v>
      </c>
      <c r="M209" s="39"/>
      <c r="N209" s="39"/>
      <c r="O209" s="39"/>
      <c r="P209" s="39"/>
      <c r="Q209" s="39"/>
      <c r="R209" s="39"/>
      <c r="S209" s="39"/>
      <c r="T209" s="39"/>
      <c r="U209" s="55">
        <f t="shared" si="10"/>
        <v>201460</v>
      </c>
      <c r="V209" s="56">
        <f t="shared" si="11"/>
        <v>0</v>
      </c>
    </row>
    <row r="210" spans="1:26" s="40" customFormat="1" x14ac:dyDescent="0.15">
      <c r="A210" s="33">
        <v>24740</v>
      </c>
      <c r="B210" s="4" t="s">
        <v>590</v>
      </c>
      <c r="C210" s="4" t="s">
        <v>589</v>
      </c>
      <c r="D210" s="4" t="s">
        <v>81</v>
      </c>
      <c r="E210" s="4" t="s">
        <v>82</v>
      </c>
      <c r="F210" s="4" t="s">
        <v>83</v>
      </c>
      <c r="G210" s="4" t="s">
        <v>84</v>
      </c>
      <c r="H210" s="60">
        <f t="shared" si="9"/>
        <v>5.3179381855492557E-2</v>
      </c>
      <c r="I210" s="27">
        <v>2428363</v>
      </c>
      <c r="J210" s="27">
        <v>4479087</v>
      </c>
      <c r="K210" s="28">
        <v>31849712</v>
      </c>
      <c r="L210" s="27">
        <v>138710</v>
      </c>
      <c r="M210" s="28"/>
      <c r="N210" s="28"/>
      <c r="O210" s="28"/>
      <c r="P210" s="28"/>
      <c r="Q210" s="28"/>
      <c r="R210" s="28"/>
      <c r="S210" s="28"/>
      <c r="T210" s="28"/>
      <c r="U210" s="55">
        <f t="shared" si="10"/>
        <v>34118415.200000003</v>
      </c>
      <c r="V210" s="56">
        <f t="shared" si="11"/>
        <v>27072255.199999999</v>
      </c>
      <c r="W210" s="5"/>
      <c r="X210" s="5"/>
      <c r="Y210" s="5"/>
      <c r="Z210" s="23"/>
    </row>
    <row r="211" spans="1:26" s="23" customFormat="1" x14ac:dyDescent="0.15">
      <c r="A211" s="33">
        <v>15580</v>
      </c>
      <c r="B211" s="4" t="s">
        <v>592</v>
      </c>
      <c r="C211" s="4" t="s">
        <v>591</v>
      </c>
      <c r="D211" s="4" t="s">
        <v>500</v>
      </c>
      <c r="E211" s="4" t="s">
        <v>125</v>
      </c>
      <c r="F211" s="4" t="s">
        <v>126</v>
      </c>
      <c r="G211" s="4" t="s">
        <v>501</v>
      </c>
      <c r="H211" s="60">
        <f t="shared" si="9"/>
        <v>4.8833160150198931E-6</v>
      </c>
      <c r="I211" s="27"/>
      <c r="J211" s="27">
        <v>3010</v>
      </c>
      <c r="K211" s="28"/>
      <c r="L211" s="27">
        <v>123</v>
      </c>
      <c r="M211" s="28"/>
      <c r="N211" s="28"/>
      <c r="O211" s="28"/>
      <c r="P211" s="28"/>
      <c r="Q211" s="28"/>
      <c r="R211" s="28"/>
      <c r="S211" s="28"/>
      <c r="T211" s="28"/>
      <c r="U211" s="55">
        <f t="shared" si="10"/>
        <v>3133</v>
      </c>
      <c r="V211" s="56">
        <f t="shared" si="11"/>
        <v>0</v>
      </c>
      <c r="W211" s="24"/>
    </row>
    <row r="212" spans="1:26" s="23" customFormat="1" x14ac:dyDescent="0.15">
      <c r="A212" s="33">
        <v>19879</v>
      </c>
      <c r="B212" s="4" t="s">
        <v>593</v>
      </c>
      <c r="C212" s="4" t="s">
        <v>17</v>
      </c>
      <c r="D212" s="4" t="s">
        <v>594</v>
      </c>
      <c r="E212" s="4" t="s">
        <v>102</v>
      </c>
      <c r="F212" s="4" t="s">
        <v>62</v>
      </c>
      <c r="G212" s="4">
        <v>75251</v>
      </c>
      <c r="H212" s="60">
        <f t="shared" si="9"/>
        <v>6.5163355454815416E-5</v>
      </c>
      <c r="I212" s="27">
        <v>5034</v>
      </c>
      <c r="J212" s="27">
        <v>10520</v>
      </c>
      <c r="K212" s="28"/>
      <c r="L212" s="27">
        <v>26253</v>
      </c>
      <c r="M212" s="28"/>
      <c r="N212" s="28"/>
      <c r="O212" s="28"/>
      <c r="P212" s="28"/>
      <c r="Q212" s="28"/>
      <c r="R212" s="28"/>
      <c r="S212" s="28"/>
      <c r="T212" s="28"/>
      <c r="U212" s="55">
        <f t="shared" si="10"/>
        <v>41807</v>
      </c>
      <c r="V212" s="56">
        <f t="shared" si="11"/>
        <v>0</v>
      </c>
    </row>
    <row r="213" spans="1:26" s="23" customFormat="1" x14ac:dyDescent="0.15">
      <c r="A213" s="33">
        <v>10936</v>
      </c>
      <c r="B213" s="1" t="s">
        <v>595</v>
      </c>
      <c r="C213" s="1" t="s">
        <v>140</v>
      </c>
      <c r="D213" s="1" t="s">
        <v>596</v>
      </c>
      <c r="E213" s="1" t="s">
        <v>107</v>
      </c>
      <c r="F213" s="1" t="s">
        <v>108</v>
      </c>
      <c r="G213" s="2" t="s">
        <v>597</v>
      </c>
      <c r="H213" s="60">
        <f t="shared" si="9"/>
        <v>3.7114448650892978E-4</v>
      </c>
      <c r="I213" s="27">
        <v>22963</v>
      </c>
      <c r="J213" s="27">
        <v>21850</v>
      </c>
      <c r="K213" s="28"/>
      <c r="L213" s="27">
        <v>193303</v>
      </c>
      <c r="M213" s="28"/>
      <c r="N213" s="28"/>
      <c r="O213" s="28"/>
      <c r="P213" s="28"/>
      <c r="Q213" s="28"/>
      <c r="R213" s="28"/>
      <c r="S213" s="28"/>
      <c r="T213" s="28"/>
      <c r="U213" s="55">
        <f t="shared" si="10"/>
        <v>238116</v>
      </c>
      <c r="V213" s="56">
        <f t="shared" si="11"/>
        <v>0</v>
      </c>
    </row>
    <row r="214" spans="1:26" s="23" customFormat="1" x14ac:dyDescent="0.15">
      <c r="A214" s="34">
        <v>11000</v>
      </c>
      <c r="B214" s="5" t="s">
        <v>598</v>
      </c>
      <c r="C214" s="5" t="s">
        <v>17</v>
      </c>
      <c r="D214" s="5" t="s">
        <v>599</v>
      </c>
      <c r="E214" s="5" t="s">
        <v>184</v>
      </c>
      <c r="F214" s="5" t="s">
        <v>159</v>
      </c>
      <c r="G214" s="7">
        <v>6155</v>
      </c>
      <c r="H214" s="60">
        <f t="shared" si="9"/>
        <v>6.1159545228556839E-3</v>
      </c>
      <c r="I214" s="29"/>
      <c r="J214" s="29"/>
      <c r="K214" s="29">
        <v>531009</v>
      </c>
      <c r="L214" s="29">
        <v>3472469</v>
      </c>
      <c r="M214" s="29"/>
      <c r="N214" s="29"/>
      <c r="O214" s="29"/>
      <c r="P214" s="29"/>
      <c r="Q214" s="29"/>
      <c r="R214" s="29"/>
      <c r="S214" s="29"/>
      <c r="T214" s="29"/>
      <c r="U214" s="55">
        <f t="shared" si="10"/>
        <v>3923826.65</v>
      </c>
      <c r="V214" s="56">
        <f t="shared" si="11"/>
        <v>451357.64999999997</v>
      </c>
    </row>
    <row r="215" spans="1:26" s="23" customFormat="1" x14ac:dyDescent="0.15">
      <c r="A215" s="33">
        <v>24988</v>
      </c>
      <c r="B215" s="4" t="s">
        <v>601</v>
      </c>
      <c r="C215" s="4" t="s">
        <v>600</v>
      </c>
      <c r="D215" s="4" t="s">
        <v>602</v>
      </c>
      <c r="E215" s="4" t="s">
        <v>603</v>
      </c>
      <c r="F215" s="4" t="s">
        <v>21</v>
      </c>
      <c r="G215" s="4" t="s">
        <v>604</v>
      </c>
      <c r="H215" s="60">
        <f t="shared" si="9"/>
        <v>1.9242104330872514E-4</v>
      </c>
      <c r="I215" s="27">
        <v>43316</v>
      </c>
      <c r="J215" s="27">
        <v>55632</v>
      </c>
      <c r="K215" s="28"/>
      <c r="L215" s="27">
        <v>24504</v>
      </c>
      <c r="M215" s="28"/>
      <c r="N215" s="28"/>
      <c r="O215" s="28"/>
      <c r="P215" s="28"/>
      <c r="Q215" s="28"/>
      <c r="R215" s="28"/>
      <c r="S215" s="28"/>
      <c r="T215" s="28"/>
      <c r="U215" s="55">
        <f t="shared" si="10"/>
        <v>123452</v>
      </c>
      <c r="V215" s="56">
        <f t="shared" si="11"/>
        <v>0</v>
      </c>
    </row>
    <row r="216" spans="1:26" s="23" customFormat="1" x14ac:dyDescent="0.15">
      <c r="A216" s="33">
        <v>21180</v>
      </c>
      <c r="B216" s="4" t="s">
        <v>605</v>
      </c>
      <c r="C216" s="4" t="s">
        <v>600</v>
      </c>
      <c r="D216" s="4" t="s">
        <v>602</v>
      </c>
      <c r="E216" s="4" t="s">
        <v>603</v>
      </c>
      <c r="F216" s="4" t="s">
        <v>21</v>
      </c>
      <c r="G216" s="4">
        <v>54481</v>
      </c>
      <c r="H216" s="60">
        <f t="shared" si="9"/>
        <v>3.4252572961401107E-4</v>
      </c>
      <c r="I216" s="27">
        <v>119243</v>
      </c>
      <c r="J216" s="27">
        <v>100512</v>
      </c>
      <c r="K216" s="28"/>
      <c r="L216" s="27"/>
      <c r="M216" s="28"/>
      <c r="N216" s="28"/>
      <c r="O216" s="28"/>
      <c r="P216" s="28"/>
      <c r="Q216" s="28"/>
      <c r="R216" s="28"/>
      <c r="S216" s="28"/>
      <c r="T216" s="28"/>
      <c r="U216" s="55">
        <f t="shared" si="10"/>
        <v>219755</v>
      </c>
      <c r="V216" s="56">
        <f t="shared" si="11"/>
        <v>0</v>
      </c>
    </row>
    <row r="217" spans="1:26" s="23" customFormat="1" x14ac:dyDescent="0.15">
      <c r="A217" s="33">
        <v>38776</v>
      </c>
      <c r="B217" s="4" t="s">
        <v>811</v>
      </c>
      <c r="C217" s="4" t="s">
        <v>6</v>
      </c>
      <c r="D217" s="4" t="s">
        <v>812</v>
      </c>
      <c r="E217" s="4" t="s">
        <v>107</v>
      </c>
      <c r="F217" s="4" t="s">
        <v>108</v>
      </c>
      <c r="G217" s="4" t="s">
        <v>813</v>
      </c>
      <c r="H217" s="60">
        <f t="shared" si="9"/>
        <v>1.0747036043269124E-5</v>
      </c>
      <c r="I217" s="27"/>
      <c r="J217" s="27"/>
      <c r="K217" s="28"/>
      <c r="L217" s="27">
        <v>6895</v>
      </c>
      <c r="M217" s="28"/>
      <c r="N217" s="28"/>
      <c r="O217" s="28"/>
      <c r="P217" s="28"/>
      <c r="Q217" s="28"/>
      <c r="R217" s="28"/>
      <c r="S217" s="28"/>
      <c r="T217" s="28"/>
      <c r="U217" s="55">
        <f t="shared" si="10"/>
        <v>6895</v>
      </c>
      <c r="V217" s="56">
        <f t="shared" si="11"/>
        <v>0</v>
      </c>
    </row>
    <row r="218" spans="1:26" s="23" customFormat="1" x14ac:dyDescent="0.15">
      <c r="A218" s="33">
        <v>11126</v>
      </c>
      <c r="B218" s="1" t="s">
        <v>607</v>
      </c>
      <c r="C218" s="1" t="s">
        <v>63</v>
      </c>
      <c r="D218" s="1" t="s">
        <v>608</v>
      </c>
      <c r="E218" s="1" t="s">
        <v>107</v>
      </c>
      <c r="F218" s="1" t="s">
        <v>108</v>
      </c>
      <c r="G218" s="2" t="s">
        <v>609</v>
      </c>
      <c r="H218" s="60">
        <f t="shared" si="9"/>
        <v>1.9140478986416946E-4</v>
      </c>
      <c r="I218" s="27">
        <v>33221</v>
      </c>
      <c r="J218" s="27">
        <v>88936</v>
      </c>
      <c r="K218" s="28"/>
      <c r="L218" s="27">
        <v>643</v>
      </c>
      <c r="M218" s="28"/>
      <c r="N218" s="28"/>
      <c r="O218" s="28"/>
      <c r="P218" s="28"/>
      <c r="Q218" s="28"/>
      <c r="R218" s="28"/>
      <c r="S218" s="28"/>
      <c r="T218" s="28"/>
      <c r="U218" s="55">
        <f t="shared" si="10"/>
        <v>122800</v>
      </c>
      <c r="V218" s="56">
        <f t="shared" si="11"/>
        <v>0</v>
      </c>
    </row>
    <row r="219" spans="1:26" s="23" customFormat="1" x14ac:dyDescent="0.15">
      <c r="A219" s="33">
        <v>19216</v>
      </c>
      <c r="B219" s="4" t="s">
        <v>610</v>
      </c>
      <c r="C219" s="4" t="s">
        <v>17</v>
      </c>
      <c r="D219" s="4" t="s">
        <v>611</v>
      </c>
      <c r="E219" s="4" t="s">
        <v>102</v>
      </c>
      <c r="F219" s="4" t="s">
        <v>62</v>
      </c>
      <c r="G219" s="4" t="s">
        <v>612</v>
      </c>
      <c r="H219" s="60">
        <f t="shared" si="9"/>
        <v>3.1669238001289421E-3</v>
      </c>
      <c r="I219" s="27">
        <v>2055</v>
      </c>
      <c r="J219" s="27">
        <v>4020</v>
      </c>
      <c r="K219" s="28">
        <v>2106704</v>
      </c>
      <c r="L219" s="27">
        <v>235037</v>
      </c>
      <c r="M219" s="28"/>
      <c r="N219" s="28"/>
      <c r="O219" s="28"/>
      <c r="P219" s="28"/>
      <c r="Q219" s="28"/>
      <c r="R219" s="28"/>
      <c r="S219" s="28"/>
      <c r="T219" s="28"/>
      <c r="U219" s="55">
        <f t="shared" si="10"/>
        <v>2031810.4</v>
      </c>
      <c r="V219" s="56">
        <f t="shared" si="11"/>
        <v>1790698.4</v>
      </c>
    </row>
    <row r="220" spans="1:26" s="23" customFormat="1" x14ac:dyDescent="0.15">
      <c r="A220" s="33">
        <v>24376</v>
      </c>
      <c r="B220" s="4" t="s">
        <v>829</v>
      </c>
      <c r="C220" s="4" t="s">
        <v>17</v>
      </c>
      <c r="D220" s="4" t="s">
        <v>830</v>
      </c>
      <c r="E220" s="4" t="s">
        <v>831</v>
      </c>
      <c r="F220" s="4" t="s">
        <v>67</v>
      </c>
      <c r="G220" s="4">
        <v>7930</v>
      </c>
      <c r="H220" s="60">
        <f t="shared" si="9"/>
        <v>4.028930546257316E-6</v>
      </c>
      <c r="I220" s="27"/>
      <c r="J220" s="27"/>
      <c r="K220" s="28">
        <v>3041</v>
      </c>
      <c r="L220" s="27"/>
      <c r="M220" s="28"/>
      <c r="N220" s="28"/>
      <c r="O220" s="28"/>
      <c r="P220" s="28"/>
      <c r="Q220" s="28"/>
      <c r="R220" s="28"/>
      <c r="S220" s="28"/>
      <c r="T220" s="28"/>
      <c r="U220" s="55">
        <f t="shared" si="10"/>
        <v>2584.85</v>
      </c>
      <c r="V220" s="56">
        <f t="shared" si="11"/>
        <v>2584.85</v>
      </c>
    </row>
    <row r="221" spans="1:26" s="23" customFormat="1" x14ac:dyDescent="0.15">
      <c r="A221" s="33">
        <v>24767</v>
      </c>
      <c r="B221" s="4" t="s">
        <v>614</v>
      </c>
      <c r="C221" s="4" t="s">
        <v>613</v>
      </c>
      <c r="D221" s="4" t="s">
        <v>615</v>
      </c>
      <c r="E221" s="4" t="s">
        <v>280</v>
      </c>
      <c r="F221" s="4" t="s">
        <v>281</v>
      </c>
      <c r="G221" s="4" t="s">
        <v>282</v>
      </c>
      <c r="H221" s="60">
        <f t="shared" si="9"/>
        <v>9.7998940676269309E-4</v>
      </c>
      <c r="I221" s="27">
        <v>275956</v>
      </c>
      <c r="J221" s="27">
        <v>338866</v>
      </c>
      <c r="K221" s="28"/>
      <c r="L221" s="27">
        <v>13912</v>
      </c>
      <c r="M221" s="28"/>
      <c r="N221" s="28"/>
      <c r="O221" s="28"/>
      <c r="P221" s="28"/>
      <c r="Q221" s="28"/>
      <c r="R221" s="28"/>
      <c r="S221" s="28"/>
      <c r="T221" s="28"/>
      <c r="U221" s="55">
        <f t="shared" si="10"/>
        <v>628734</v>
      </c>
      <c r="V221" s="56">
        <f t="shared" si="11"/>
        <v>0</v>
      </c>
    </row>
    <row r="222" spans="1:26" s="23" customFormat="1" x14ac:dyDescent="0.15">
      <c r="A222" s="33">
        <v>24775</v>
      </c>
      <c r="B222" s="4" t="s">
        <v>616</v>
      </c>
      <c r="C222" s="4" t="s">
        <v>613</v>
      </c>
      <c r="D222" s="4" t="s">
        <v>615</v>
      </c>
      <c r="E222" s="4" t="s">
        <v>280</v>
      </c>
      <c r="F222" s="4" t="s">
        <v>281</v>
      </c>
      <c r="G222" s="4" t="s">
        <v>282</v>
      </c>
      <c r="H222" s="60">
        <f t="shared" si="9"/>
        <v>3.7062077307737962E-5</v>
      </c>
      <c r="I222" s="27">
        <v>10672</v>
      </c>
      <c r="J222" s="27">
        <v>11390</v>
      </c>
      <c r="K222" s="28"/>
      <c r="L222" s="27">
        <v>1716</v>
      </c>
      <c r="M222" s="28"/>
      <c r="N222" s="28"/>
      <c r="O222" s="28"/>
      <c r="P222" s="28"/>
      <c r="Q222" s="28"/>
      <c r="R222" s="28"/>
      <c r="S222" s="28"/>
      <c r="T222" s="28"/>
      <c r="U222" s="55">
        <f t="shared" si="10"/>
        <v>23778</v>
      </c>
      <c r="V222" s="56">
        <f t="shared" si="11"/>
        <v>0</v>
      </c>
    </row>
    <row r="223" spans="1:26" s="23" customFormat="1" x14ac:dyDescent="0.15">
      <c r="A223" s="33">
        <v>24791</v>
      </c>
      <c r="B223" s="4" t="s">
        <v>617</v>
      </c>
      <c r="C223" s="4" t="s">
        <v>613</v>
      </c>
      <c r="D223" s="4" t="s">
        <v>615</v>
      </c>
      <c r="E223" s="4" t="s">
        <v>280</v>
      </c>
      <c r="F223" s="4" t="s">
        <v>281</v>
      </c>
      <c r="G223" s="4" t="s">
        <v>282</v>
      </c>
      <c r="H223" s="60">
        <f t="shared" si="9"/>
        <v>1.7978022208886836E-4</v>
      </c>
      <c r="I223" s="27">
        <v>47343</v>
      </c>
      <c r="J223" s="27">
        <v>65445</v>
      </c>
      <c r="K223" s="28"/>
      <c r="L223" s="27">
        <v>2554</v>
      </c>
      <c r="M223" s="28"/>
      <c r="N223" s="28"/>
      <c r="O223" s="28"/>
      <c r="P223" s="28"/>
      <c r="Q223" s="28"/>
      <c r="R223" s="28"/>
      <c r="S223" s="28"/>
      <c r="T223" s="28"/>
      <c r="U223" s="55">
        <f t="shared" si="10"/>
        <v>115342</v>
      </c>
      <c r="V223" s="56">
        <f t="shared" si="11"/>
        <v>0</v>
      </c>
    </row>
    <row r="224" spans="1:26" s="23" customFormat="1" x14ac:dyDescent="0.15">
      <c r="A224" s="33">
        <v>12645</v>
      </c>
      <c r="B224" s="4" t="s">
        <v>618</v>
      </c>
      <c r="C224" s="4" t="s">
        <v>32</v>
      </c>
      <c r="D224" s="4" t="s">
        <v>619</v>
      </c>
      <c r="E224" s="4" t="s">
        <v>620</v>
      </c>
      <c r="F224" s="4" t="s">
        <v>62</v>
      </c>
      <c r="G224" s="2" t="s">
        <v>621</v>
      </c>
      <c r="H224" s="60">
        <f t="shared" si="9"/>
        <v>1.787398404183591E-3</v>
      </c>
      <c r="I224" s="27"/>
      <c r="J224" s="27"/>
      <c r="K224" s="28">
        <v>1349112</v>
      </c>
      <c r="L224" s="27"/>
      <c r="M224" s="28"/>
      <c r="N224" s="28"/>
      <c r="O224" s="28"/>
      <c r="P224" s="28"/>
      <c r="Q224" s="28"/>
      <c r="R224" s="28"/>
      <c r="S224" s="28"/>
      <c r="T224" s="28"/>
      <c r="U224" s="55">
        <f t="shared" si="10"/>
        <v>1146745.2</v>
      </c>
      <c r="V224" s="56">
        <f t="shared" si="11"/>
        <v>1146745.2</v>
      </c>
    </row>
    <row r="225" spans="1:26" s="23" customFormat="1" x14ac:dyDescent="0.15">
      <c r="A225" s="33">
        <v>19070</v>
      </c>
      <c r="B225" s="1" t="s">
        <v>622</v>
      </c>
      <c r="C225" s="1" t="s">
        <v>17</v>
      </c>
      <c r="D225" s="1" t="s">
        <v>183</v>
      </c>
      <c r="E225" s="1" t="s">
        <v>184</v>
      </c>
      <c r="F225" s="1" t="s">
        <v>159</v>
      </c>
      <c r="G225" s="2" t="s">
        <v>185</v>
      </c>
      <c r="H225" s="60">
        <f t="shared" si="9"/>
        <v>5.253674853447951E-3</v>
      </c>
      <c r="I225" s="27">
        <v>239134</v>
      </c>
      <c r="J225" s="27">
        <v>202797</v>
      </c>
      <c r="K225" s="28">
        <v>3445507</v>
      </c>
      <c r="L225" s="27"/>
      <c r="M225" s="28"/>
      <c r="N225" s="28"/>
      <c r="O225" s="28"/>
      <c r="P225" s="28"/>
      <c r="Q225" s="28"/>
      <c r="R225" s="28"/>
      <c r="S225" s="28"/>
      <c r="T225" s="28"/>
      <c r="U225" s="55">
        <f t="shared" si="10"/>
        <v>3370611.9499999997</v>
      </c>
      <c r="V225" s="56">
        <f t="shared" si="11"/>
        <v>2928680.9499999997</v>
      </c>
    </row>
    <row r="226" spans="1:26" s="23" customFormat="1" x14ac:dyDescent="0.15">
      <c r="A226" s="33">
        <v>42986</v>
      </c>
      <c r="B226" s="1" t="s">
        <v>623</v>
      </c>
      <c r="C226" s="1" t="s">
        <v>17</v>
      </c>
      <c r="D226" s="1" t="s">
        <v>624</v>
      </c>
      <c r="E226" s="1" t="s">
        <v>130</v>
      </c>
      <c r="F226" s="1" t="s">
        <v>131</v>
      </c>
      <c r="G226" s="2" t="s">
        <v>625</v>
      </c>
      <c r="H226" s="60">
        <f t="shared" si="9"/>
        <v>4.0382848630669751E-2</v>
      </c>
      <c r="I226" s="27">
        <v>21037768</v>
      </c>
      <c r="J226" s="27">
        <v>4751728</v>
      </c>
      <c r="K226" s="28">
        <v>140022</v>
      </c>
      <c r="L226" s="27"/>
      <c r="M226" s="28"/>
      <c r="N226" s="28"/>
      <c r="O226" s="28"/>
      <c r="P226" s="28"/>
      <c r="Q226" s="28"/>
      <c r="R226" s="28"/>
      <c r="S226" s="28"/>
      <c r="T226" s="28"/>
      <c r="U226" s="55">
        <f t="shared" si="10"/>
        <v>25908514.699999999</v>
      </c>
      <c r="V226" s="56">
        <f t="shared" si="11"/>
        <v>119018.7</v>
      </c>
      <c r="Z226" s="5"/>
    </row>
    <row r="227" spans="1:26" s="23" customFormat="1" x14ac:dyDescent="0.15">
      <c r="A227" s="33">
        <v>18023</v>
      </c>
      <c r="B227" s="4" t="s">
        <v>627</v>
      </c>
      <c r="C227" s="4" t="s">
        <v>626</v>
      </c>
      <c r="D227" s="4" t="s">
        <v>628</v>
      </c>
      <c r="E227" s="4" t="s">
        <v>524</v>
      </c>
      <c r="F227" s="4" t="s">
        <v>144</v>
      </c>
      <c r="G227" s="4" t="s">
        <v>629</v>
      </c>
      <c r="H227" s="60">
        <f t="shared" si="9"/>
        <v>1.8147605605769747E-5</v>
      </c>
      <c r="I227" s="27"/>
      <c r="J227" s="27"/>
      <c r="K227" s="28"/>
      <c r="L227" s="27">
        <v>11643</v>
      </c>
      <c r="M227" s="28"/>
      <c r="N227" s="28"/>
      <c r="O227" s="28"/>
      <c r="P227" s="28"/>
      <c r="Q227" s="28"/>
      <c r="R227" s="28"/>
      <c r="S227" s="28"/>
      <c r="T227" s="28"/>
      <c r="U227" s="55">
        <f t="shared" si="10"/>
        <v>11643</v>
      </c>
      <c r="V227" s="56">
        <f t="shared" si="11"/>
        <v>0</v>
      </c>
    </row>
    <row r="228" spans="1:26" s="23" customFormat="1" x14ac:dyDescent="0.15">
      <c r="A228" s="33">
        <v>40045</v>
      </c>
      <c r="B228" s="4" t="s">
        <v>630</v>
      </c>
      <c r="C228" s="4" t="s">
        <v>17</v>
      </c>
      <c r="D228" s="4" t="s">
        <v>631</v>
      </c>
      <c r="E228" s="4" t="s">
        <v>632</v>
      </c>
      <c r="F228" s="4" t="s">
        <v>159</v>
      </c>
      <c r="G228" s="4" t="s">
        <v>633</v>
      </c>
      <c r="H228" s="60">
        <f t="shared" si="9"/>
        <v>5.2109486439241967E-5</v>
      </c>
      <c r="I228" s="27"/>
      <c r="J228" s="27"/>
      <c r="K228" s="28"/>
      <c r="L228" s="27">
        <v>33432</v>
      </c>
      <c r="M228" s="28"/>
      <c r="N228" s="28"/>
      <c r="O228" s="28"/>
      <c r="P228" s="28"/>
      <c r="Q228" s="28"/>
      <c r="R228" s="28"/>
      <c r="S228" s="28"/>
      <c r="T228" s="28"/>
      <c r="U228" s="55">
        <f t="shared" si="10"/>
        <v>33432</v>
      </c>
      <c r="V228" s="56">
        <f t="shared" si="11"/>
        <v>0</v>
      </c>
    </row>
    <row r="229" spans="1:26" s="23" customFormat="1" x14ac:dyDescent="0.15">
      <c r="A229" s="33">
        <v>38318</v>
      </c>
      <c r="B229" s="4" t="s">
        <v>773</v>
      </c>
      <c r="C229" s="4" t="s">
        <v>32</v>
      </c>
      <c r="D229" s="4" t="s">
        <v>774</v>
      </c>
      <c r="E229" s="4" t="s">
        <v>107</v>
      </c>
      <c r="F229" s="4" t="s">
        <v>108</v>
      </c>
      <c r="G229" s="4">
        <v>10022</v>
      </c>
      <c r="H229" s="60">
        <f t="shared" si="9"/>
        <v>2.0591601619670545E-5</v>
      </c>
      <c r="I229" s="27"/>
      <c r="J229" s="27"/>
      <c r="K229" s="28"/>
      <c r="L229" s="27">
        <v>13211</v>
      </c>
      <c r="M229" s="28"/>
      <c r="N229" s="28"/>
      <c r="O229" s="28"/>
      <c r="P229" s="28"/>
      <c r="Q229" s="28"/>
      <c r="R229" s="28"/>
      <c r="S229" s="28"/>
      <c r="T229" s="28"/>
      <c r="U229" s="55">
        <f t="shared" si="10"/>
        <v>13211</v>
      </c>
      <c r="V229" s="56">
        <f t="shared" si="11"/>
        <v>0</v>
      </c>
    </row>
    <row r="230" spans="1:26" s="23" customFormat="1" x14ac:dyDescent="0.15">
      <c r="A230" s="33">
        <v>25143</v>
      </c>
      <c r="B230" s="4" t="s">
        <v>635</v>
      </c>
      <c r="C230" s="4" t="s">
        <v>634</v>
      </c>
      <c r="D230" s="4" t="s">
        <v>636</v>
      </c>
      <c r="E230" s="4" t="s">
        <v>637</v>
      </c>
      <c r="F230" s="4" t="s">
        <v>36</v>
      </c>
      <c r="G230" s="4" t="s">
        <v>638</v>
      </c>
      <c r="H230" s="60">
        <f t="shared" si="9"/>
        <v>0.14834596721236276</v>
      </c>
      <c r="I230" s="27"/>
      <c r="J230" s="27"/>
      <c r="K230" s="28">
        <v>103722089</v>
      </c>
      <c r="L230" s="27">
        <v>7010879</v>
      </c>
      <c r="M230" s="28"/>
      <c r="N230" s="28"/>
      <c r="O230" s="28"/>
      <c r="P230" s="28"/>
      <c r="Q230" s="28"/>
      <c r="R230" s="28"/>
      <c r="S230" s="28"/>
      <c r="T230" s="28"/>
      <c r="U230" s="55">
        <f t="shared" si="10"/>
        <v>95174654.649999991</v>
      </c>
      <c r="V230" s="56">
        <f t="shared" si="11"/>
        <v>88163775.649999991</v>
      </c>
    </row>
    <row r="231" spans="1:26" s="23" customFormat="1" x14ac:dyDescent="0.15">
      <c r="A231" s="33">
        <v>12831</v>
      </c>
      <c r="B231" s="4" t="s">
        <v>775</v>
      </c>
      <c r="C231" s="4" t="s">
        <v>400</v>
      </c>
      <c r="D231" s="4" t="s">
        <v>776</v>
      </c>
      <c r="E231" s="4" t="s">
        <v>777</v>
      </c>
      <c r="F231" s="4" t="s">
        <v>62</v>
      </c>
      <c r="G231" s="4">
        <v>76021</v>
      </c>
      <c r="H231" s="60">
        <f t="shared" si="9"/>
        <v>3.5365931604723389E-4</v>
      </c>
      <c r="I231" s="27"/>
      <c r="J231" s="27"/>
      <c r="K231" s="28"/>
      <c r="L231" s="27">
        <v>226898</v>
      </c>
      <c r="M231" s="28"/>
      <c r="N231" s="28"/>
      <c r="O231" s="28"/>
      <c r="P231" s="28"/>
      <c r="Q231" s="28"/>
      <c r="R231" s="28"/>
      <c r="S231" s="28"/>
      <c r="T231" s="28"/>
      <c r="U231" s="55">
        <f t="shared" si="10"/>
        <v>226898</v>
      </c>
      <c r="V231" s="56">
        <f t="shared" si="11"/>
        <v>0</v>
      </c>
    </row>
    <row r="232" spans="1:26" s="23" customFormat="1" x14ac:dyDescent="0.15">
      <c r="A232" s="33">
        <v>25180</v>
      </c>
      <c r="B232" s="4" t="s">
        <v>734</v>
      </c>
      <c r="C232" s="4" t="s">
        <v>733</v>
      </c>
      <c r="D232" s="4" t="s">
        <v>735</v>
      </c>
      <c r="E232" s="4" t="s">
        <v>736</v>
      </c>
      <c r="F232" s="4" t="s">
        <v>76</v>
      </c>
      <c r="G232" s="25" t="s">
        <v>737</v>
      </c>
      <c r="H232" s="60">
        <f t="shared" si="9"/>
        <v>2.0747842793416345E-3</v>
      </c>
      <c r="I232" s="27">
        <v>62093</v>
      </c>
      <c r="J232" s="27">
        <v>194053</v>
      </c>
      <c r="K232" s="28">
        <v>1264680</v>
      </c>
      <c r="L232" s="27"/>
      <c r="M232" s="28"/>
      <c r="N232" s="28"/>
      <c r="O232" s="28"/>
      <c r="P232" s="28"/>
      <c r="Q232" s="28"/>
      <c r="R232" s="28"/>
      <c r="S232" s="28"/>
      <c r="T232" s="28"/>
      <c r="U232" s="55">
        <f t="shared" si="10"/>
        <v>1331124</v>
      </c>
      <c r="V232" s="56">
        <f t="shared" si="11"/>
        <v>1074978</v>
      </c>
    </row>
    <row r="233" spans="1:26" s="23" customFormat="1" x14ac:dyDescent="0.15">
      <c r="A233" s="33">
        <v>12866</v>
      </c>
      <c r="B233" s="1" t="s">
        <v>639</v>
      </c>
      <c r="C233" s="1" t="s">
        <v>17</v>
      </c>
      <c r="D233" s="1" t="s">
        <v>640</v>
      </c>
      <c r="E233" s="1" t="s">
        <v>641</v>
      </c>
      <c r="F233" s="1" t="s">
        <v>76</v>
      </c>
      <c r="G233" s="48">
        <v>33706</v>
      </c>
      <c r="H233" s="60">
        <f t="shared" si="9"/>
        <v>2.1826068994038802E-5</v>
      </c>
      <c r="I233" s="27">
        <v>6485</v>
      </c>
      <c r="J233" s="27">
        <v>7518</v>
      </c>
      <c r="K233" s="28"/>
      <c r="L233" s="27" t="s">
        <v>202</v>
      </c>
      <c r="M233" s="28"/>
      <c r="N233" s="28"/>
      <c r="O233" s="28"/>
      <c r="P233" s="28"/>
      <c r="Q233" s="28"/>
      <c r="R233" s="28"/>
      <c r="S233" s="28"/>
      <c r="T233" s="28"/>
      <c r="U233" s="55">
        <f t="shared" si="10"/>
        <v>14003</v>
      </c>
      <c r="V233" s="56">
        <f t="shared" si="11"/>
        <v>0</v>
      </c>
      <c r="W233" s="24"/>
    </row>
    <row r="234" spans="1:26" s="23" customFormat="1" x14ac:dyDescent="0.15">
      <c r="A234" s="33">
        <v>22683</v>
      </c>
      <c r="B234" s="4" t="s">
        <v>643</v>
      </c>
      <c r="C234" s="4" t="s">
        <v>642</v>
      </c>
      <c r="D234" s="4" t="s">
        <v>427</v>
      </c>
      <c r="E234" s="4" t="s">
        <v>118</v>
      </c>
      <c r="F234" s="4" t="s">
        <v>36</v>
      </c>
      <c r="G234" s="4" t="s">
        <v>428</v>
      </c>
      <c r="H234" s="60">
        <f t="shared" si="9"/>
        <v>1.137574700382593E-3</v>
      </c>
      <c r="I234" s="27"/>
      <c r="J234" s="27"/>
      <c r="K234" s="28">
        <v>858631</v>
      </c>
      <c r="L234" s="27"/>
      <c r="M234" s="28"/>
      <c r="N234" s="28"/>
      <c r="O234" s="28"/>
      <c r="P234" s="28"/>
      <c r="Q234" s="28"/>
      <c r="R234" s="28"/>
      <c r="S234" s="28"/>
      <c r="T234" s="28"/>
      <c r="U234" s="55">
        <f t="shared" si="10"/>
        <v>729836.35</v>
      </c>
      <c r="V234" s="56">
        <f t="shared" si="11"/>
        <v>729836.35</v>
      </c>
      <c r="W234" s="24"/>
    </row>
    <row r="235" spans="1:26" s="23" customFormat="1" x14ac:dyDescent="0.15">
      <c r="A235" s="33">
        <v>42376</v>
      </c>
      <c r="B235" s="4" t="s">
        <v>814</v>
      </c>
      <c r="C235" s="4" t="s">
        <v>6</v>
      </c>
      <c r="D235" s="4" t="s">
        <v>815</v>
      </c>
      <c r="E235" s="4" t="s">
        <v>816</v>
      </c>
      <c r="F235" s="4" t="s">
        <v>523</v>
      </c>
      <c r="G235" s="4">
        <v>3062</v>
      </c>
      <c r="H235" s="60">
        <f t="shared" si="9"/>
        <v>6.0334592922248661E-5</v>
      </c>
      <c r="I235" s="27">
        <v>687</v>
      </c>
      <c r="J235" s="27">
        <v>1059</v>
      </c>
      <c r="K235" s="28"/>
      <c r="L235" s="27">
        <v>36963</v>
      </c>
      <c r="M235" s="28"/>
      <c r="N235" s="28"/>
      <c r="O235" s="28"/>
      <c r="P235" s="28"/>
      <c r="Q235" s="28"/>
      <c r="R235" s="28"/>
      <c r="S235" s="28"/>
      <c r="T235" s="28"/>
      <c r="U235" s="55">
        <f t="shared" si="10"/>
        <v>38709</v>
      </c>
      <c r="V235" s="56">
        <f t="shared" si="11"/>
        <v>0</v>
      </c>
      <c r="Z235" s="5"/>
    </row>
    <row r="236" spans="1:26" s="23" customFormat="1" x14ac:dyDescent="0.15">
      <c r="A236" s="34">
        <v>23280</v>
      </c>
      <c r="B236" s="5" t="s">
        <v>644</v>
      </c>
      <c r="C236" s="5" t="s">
        <v>17</v>
      </c>
      <c r="D236" s="5" t="s">
        <v>645</v>
      </c>
      <c r="E236" s="5" t="s">
        <v>97</v>
      </c>
      <c r="F236" s="5" t="s">
        <v>89</v>
      </c>
      <c r="G236" s="7">
        <v>45014</v>
      </c>
      <c r="H236" s="60">
        <f t="shared" si="9"/>
        <v>1.0567539499289013E-3</v>
      </c>
      <c r="I236" s="29">
        <v>96901</v>
      </c>
      <c r="J236" s="29">
        <v>101476</v>
      </c>
      <c r="K236" s="29"/>
      <c r="L236" s="29">
        <v>479607</v>
      </c>
      <c r="M236" s="29"/>
      <c r="N236" s="29"/>
      <c r="O236" s="29"/>
      <c r="P236" s="29"/>
      <c r="Q236" s="29"/>
      <c r="R236" s="29"/>
      <c r="S236" s="29"/>
      <c r="T236" s="29"/>
      <c r="U236" s="55">
        <f t="shared" si="10"/>
        <v>677984</v>
      </c>
      <c r="V236" s="56">
        <f t="shared" si="11"/>
        <v>0</v>
      </c>
    </row>
    <row r="237" spans="1:26" s="23" customFormat="1" x14ac:dyDescent="0.15">
      <c r="A237" s="34">
        <v>32301</v>
      </c>
      <c r="B237" s="5" t="s">
        <v>817</v>
      </c>
      <c r="C237" s="5" t="s">
        <v>6</v>
      </c>
      <c r="D237" s="5" t="s">
        <v>648</v>
      </c>
      <c r="E237" s="5" t="s">
        <v>107</v>
      </c>
      <c r="F237" s="5" t="s">
        <v>108</v>
      </c>
      <c r="G237" s="7" t="s">
        <v>818</v>
      </c>
      <c r="H237" s="60">
        <f t="shared" si="9"/>
        <v>4.6619847433528568E-6</v>
      </c>
      <c r="I237" s="29"/>
      <c r="J237" s="29"/>
      <c r="K237" s="29"/>
      <c r="L237" s="29">
        <v>2991</v>
      </c>
      <c r="M237" s="29"/>
      <c r="N237" s="29"/>
      <c r="O237" s="29"/>
      <c r="P237" s="29"/>
      <c r="Q237" s="29"/>
      <c r="R237" s="29"/>
      <c r="S237" s="29"/>
      <c r="T237" s="29"/>
      <c r="U237" s="55">
        <f t="shared" si="10"/>
        <v>2991</v>
      </c>
      <c r="V237" s="56">
        <f t="shared" si="11"/>
        <v>0</v>
      </c>
    </row>
    <row r="238" spans="1:26" s="23" customFormat="1" x14ac:dyDescent="0.15">
      <c r="A238" s="33">
        <v>10945</v>
      </c>
      <c r="B238" s="4" t="s">
        <v>647</v>
      </c>
      <c r="C238" s="4" t="s">
        <v>646</v>
      </c>
      <c r="D238" s="4" t="s">
        <v>648</v>
      </c>
      <c r="E238" s="4" t="s">
        <v>107</v>
      </c>
      <c r="F238" s="4" t="s">
        <v>108</v>
      </c>
      <c r="G238" s="4">
        <v>10169</v>
      </c>
      <c r="H238" s="60">
        <f t="shared" si="9"/>
        <v>6.0504488053317021E-5</v>
      </c>
      <c r="I238" s="27">
        <v>28829</v>
      </c>
      <c r="J238" s="27">
        <v>9601</v>
      </c>
      <c r="K238" s="28"/>
      <c r="L238" s="27">
        <v>388</v>
      </c>
      <c r="M238" s="28"/>
      <c r="N238" s="28"/>
      <c r="O238" s="28"/>
      <c r="P238" s="28"/>
      <c r="Q238" s="28"/>
      <c r="R238" s="28"/>
      <c r="S238" s="28"/>
      <c r="T238" s="28"/>
      <c r="U238" s="55">
        <f t="shared" si="10"/>
        <v>38818</v>
      </c>
      <c r="V238" s="56">
        <f t="shared" si="11"/>
        <v>0</v>
      </c>
    </row>
    <row r="239" spans="1:26" s="23" customFormat="1" x14ac:dyDescent="0.15">
      <c r="A239" s="33">
        <v>28886</v>
      </c>
      <c r="B239" s="4" t="s">
        <v>649</v>
      </c>
      <c r="C239" s="4" t="s">
        <v>32</v>
      </c>
      <c r="D239" s="4" t="s">
        <v>650</v>
      </c>
      <c r="E239" s="4" t="s">
        <v>651</v>
      </c>
      <c r="F239" s="4" t="s">
        <v>36</v>
      </c>
      <c r="G239" s="2">
        <v>60563</v>
      </c>
      <c r="H239" s="60">
        <f t="shared" si="9"/>
        <v>4.2204132696678472E-5</v>
      </c>
      <c r="I239" s="27">
        <v>13213</v>
      </c>
      <c r="J239" s="27">
        <v>13864</v>
      </c>
      <c r="K239" s="28"/>
      <c r="L239" s="27"/>
      <c r="M239" s="28"/>
      <c r="N239" s="28"/>
      <c r="O239" s="28"/>
      <c r="P239" s="28"/>
      <c r="Q239" s="28"/>
      <c r="R239" s="28"/>
      <c r="S239" s="28"/>
      <c r="T239" s="28"/>
      <c r="U239" s="55">
        <f t="shared" si="10"/>
        <v>27077</v>
      </c>
      <c r="V239" s="56">
        <f t="shared" si="11"/>
        <v>0</v>
      </c>
    </row>
    <row r="240" spans="1:26" s="23" customFormat="1" x14ac:dyDescent="0.15">
      <c r="A240" s="33">
        <v>20494</v>
      </c>
      <c r="B240" s="1" t="s">
        <v>652</v>
      </c>
      <c r="C240" s="1" t="s">
        <v>17</v>
      </c>
      <c r="D240" s="1" t="s">
        <v>79</v>
      </c>
      <c r="E240" s="1" t="s">
        <v>35</v>
      </c>
      <c r="F240" s="1" t="s">
        <v>36</v>
      </c>
      <c r="G240" s="2">
        <v>60685</v>
      </c>
      <c r="H240" s="60">
        <f t="shared" si="9"/>
        <v>1.2197753422081641E-3</v>
      </c>
      <c r="I240" s="27"/>
      <c r="J240" s="27"/>
      <c r="K240" s="28"/>
      <c r="L240" s="27">
        <v>782574</v>
      </c>
      <c r="M240" s="28"/>
      <c r="N240" s="28"/>
      <c r="O240" s="28"/>
      <c r="P240" s="28"/>
      <c r="Q240" s="28"/>
      <c r="R240" s="28"/>
      <c r="S240" s="28"/>
      <c r="T240" s="28"/>
      <c r="U240" s="55">
        <f t="shared" si="10"/>
        <v>782574</v>
      </c>
      <c r="V240" s="56">
        <f t="shared" si="11"/>
        <v>0</v>
      </c>
      <c r="W240" s="24"/>
    </row>
    <row r="241" spans="1:26" s="23" customFormat="1" x14ac:dyDescent="0.15">
      <c r="A241" s="33">
        <v>19046</v>
      </c>
      <c r="B241" s="1" t="s">
        <v>654</v>
      </c>
      <c r="C241" s="1" t="s">
        <v>653</v>
      </c>
      <c r="D241" s="1" t="s">
        <v>183</v>
      </c>
      <c r="E241" s="1" t="s">
        <v>184</v>
      </c>
      <c r="F241" s="1" t="s">
        <v>159</v>
      </c>
      <c r="G241" s="2" t="s">
        <v>655</v>
      </c>
      <c r="H241" s="60">
        <f t="shared" si="9"/>
        <v>8.7547428640803501E-3</v>
      </c>
      <c r="I241" s="27"/>
      <c r="J241" s="27"/>
      <c r="K241" s="31"/>
      <c r="L241" s="27">
        <v>5616800</v>
      </c>
      <c r="M241" s="31"/>
      <c r="N241" s="31"/>
      <c r="O241" s="31"/>
      <c r="P241" s="31"/>
      <c r="Q241" s="31"/>
      <c r="R241" s="31"/>
      <c r="S241" s="31"/>
      <c r="T241" s="31"/>
      <c r="U241" s="55">
        <f t="shared" si="10"/>
        <v>5616800</v>
      </c>
      <c r="V241" s="56">
        <f t="shared" si="11"/>
        <v>0</v>
      </c>
    </row>
    <row r="242" spans="1:26" s="11" customFormat="1" x14ac:dyDescent="0.15">
      <c r="A242" s="33">
        <v>36137</v>
      </c>
      <c r="B242" s="1" t="s">
        <v>656</v>
      </c>
      <c r="C242" s="1" t="s">
        <v>653</v>
      </c>
      <c r="D242" s="1" t="s">
        <v>183</v>
      </c>
      <c r="E242" s="1" t="s">
        <v>184</v>
      </c>
      <c r="F242" s="1" t="s">
        <v>159</v>
      </c>
      <c r="G242" s="2" t="s">
        <v>655</v>
      </c>
      <c r="H242" s="60">
        <f t="shared" si="9"/>
        <v>5.9542982925080384E-4</v>
      </c>
      <c r="I242" s="27"/>
      <c r="J242" s="27"/>
      <c r="K242" s="28">
        <v>449425</v>
      </c>
      <c r="L242" s="27"/>
      <c r="M242" s="28"/>
      <c r="N242" s="28"/>
      <c r="O242" s="28"/>
      <c r="P242" s="28"/>
      <c r="Q242" s="28"/>
      <c r="R242" s="28"/>
      <c r="S242" s="28"/>
      <c r="T242" s="28"/>
      <c r="U242" s="55">
        <f t="shared" si="10"/>
        <v>382011.25</v>
      </c>
      <c r="V242" s="56">
        <f t="shared" si="11"/>
        <v>382011.25</v>
      </c>
      <c r="W242" s="5"/>
      <c r="X242" s="5"/>
      <c r="Y242" s="5"/>
      <c r="Z242" s="23"/>
    </row>
    <row r="243" spans="1:26" s="23" customFormat="1" x14ac:dyDescent="0.15">
      <c r="A243" s="33">
        <v>27998</v>
      </c>
      <c r="B243" s="1" t="s">
        <v>657</v>
      </c>
      <c r="C243" s="1" t="s">
        <v>17</v>
      </c>
      <c r="D243" s="1" t="s">
        <v>658</v>
      </c>
      <c r="E243" s="1" t="s">
        <v>184</v>
      </c>
      <c r="F243" s="1" t="s">
        <v>159</v>
      </c>
      <c r="G243" s="2" t="s">
        <v>655</v>
      </c>
      <c r="H243" s="60">
        <f t="shared" si="9"/>
        <v>1.7645373699005151E-2</v>
      </c>
      <c r="I243" s="27"/>
      <c r="J243" s="27"/>
      <c r="K243" s="28">
        <v>13318567</v>
      </c>
      <c r="L243" s="27"/>
      <c r="M243" s="28"/>
      <c r="N243" s="28"/>
      <c r="O243" s="28"/>
      <c r="P243" s="28"/>
      <c r="Q243" s="28"/>
      <c r="R243" s="28"/>
      <c r="S243" s="28"/>
      <c r="T243" s="28"/>
      <c r="U243" s="55">
        <f t="shared" si="10"/>
        <v>11320781.949999999</v>
      </c>
      <c r="V243" s="56">
        <f t="shared" si="11"/>
        <v>11320781.949999999</v>
      </c>
    </row>
    <row r="244" spans="1:26" s="23" customFormat="1" x14ac:dyDescent="0.15">
      <c r="A244" s="33">
        <v>25658</v>
      </c>
      <c r="B244" s="4" t="s">
        <v>660</v>
      </c>
      <c r="C244" s="4" t="s">
        <v>653</v>
      </c>
      <c r="D244" s="4" t="s">
        <v>183</v>
      </c>
      <c r="E244" s="4" t="s">
        <v>184</v>
      </c>
      <c r="F244" s="4" t="s">
        <v>159</v>
      </c>
      <c r="G244" s="4" t="s">
        <v>655</v>
      </c>
      <c r="H244" s="60">
        <f t="shared" si="9"/>
        <v>5.1543143357831982E-3</v>
      </c>
      <c r="I244" s="27">
        <v>935921</v>
      </c>
      <c r="J244" s="27">
        <v>531496</v>
      </c>
      <c r="K244" s="28"/>
      <c r="L244" s="27">
        <v>1845960</v>
      </c>
      <c r="M244" s="28"/>
      <c r="N244" s="28">
        <v>-53</v>
      </c>
      <c r="O244" s="28"/>
      <c r="P244" s="28">
        <v>-6459</v>
      </c>
      <c r="Q244" s="28"/>
      <c r="R244" s="28"/>
      <c r="S244" s="28"/>
      <c r="T244" s="28"/>
      <c r="U244" s="55">
        <f t="shared" si="10"/>
        <v>3306865</v>
      </c>
      <c r="V244" s="56">
        <f t="shared" si="11"/>
        <v>0</v>
      </c>
    </row>
    <row r="245" spans="1:26" s="23" customFormat="1" x14ac:dyDescent="0.15">
      <c r="A245" s="33">
        <v>25666</v>
      </c>
      <c r="B245" s="4" t="s">
        <v>661</v>
      </c>
      <c r="C245" s="4" t="s">
        <v>653</v>
      </c>
      <c r="D245" s="4" t="s">
        <v>183</v>
      </c>
      <c r="E245" s="4" t="s">
        <v>184</v>
      </c>
      <c r="F245" s="4" t="s">
        <v>159</v>
      </c>
      <c r="G245" s="4" t="s">
        <v>655</v>
      </c>
      <c r="H245" s="60">
        <f t="shared" si="9"/>
        <v>3.2127992263276243E-3</v>
      </c>
      <c r="I245" s="27">
        <v>106541</v>
      </c>
      <c r="J245" s="27">
        <v>106882</v>
      </c>
      <c r="K245" s="28">
        <v>152948</v>
      </c>
      <c r="L245" s="27">
        <v>1721438</v>
      </c>
      <c r="M245" s="28"/>
      <c r="N245" s="28">
        <v>-109</v>
      </c>
      <c r="O245" s="28"/>
      <c r="P245" s="28">
        <v>-3515</v>
      </c>
      <c r="Q245" s="28"/>
      <c r="R245" s="28"/>
      <c r="S245" s="28"/>
      <c r="T245" s="28"/>
      <c r="U245" s="55">
        <f t="shared" si="10"/>
        <v>2061242.8</v>
      </c>
      <c r="V245" s="56">
        <f t="shared" si="11"/>
        <v>130005.8</v>
      </c>
      <c r="W245" s="5"/>
      <c r="X245" s="5"/>
      <c r="Y245" s="5"/>
    </row>
    <row r="246" spans="1:26" s="23" customFormat="1" x14ac:dyDescent="0.15">
      <c r="A246" s="33">
        <v>25682</v>
      </c>
      <c r="B246" s="4" t="s">
        <v>659</v>
      </c>
      <c r="C246" s="4" t="s">
        <v>653</v>
      </c>
      <c r="D246" s="4" t="s">
        <v>183</v>
      </c>
      <c r="E246" s="4" t="s">
        <v>184</v>
      </c>
      <c r="F246" s="4" t="s">
        <v>159</v>
      </c>
      <c r="G246" s="4" t="s">
        <v>655</v>
      </c>
      <c r="H246" s="60">
        <f t="shared" si="9"/>
        <v>1.496389554322288E-3</v>
      </c>
      <c r="I246" s="27">
        <v>7464</v>
      </c>
      <c r="J246" s="27">
        <v>9165</v>
      </c>
      <c r="K246" s="28"/>
      <c r="L246" s="27">
        <v>943413</v>
      </c>
      <c r="M246" s="28"/>
      <c r="N246" s="28"/>
      <c r="O246" s="28"/>
      <c r="P246" s="28"/>
      <c r="Q246" s="28"/>
      <c r="R246" s="28"/>
      <c r="S246" s="28"/>
      <c r="T246" s="28"/>
      <c r="U246" s="55">
        <f t="shared" si="10"/>
        <v>960042</v>
      </c>
      <c r="V246" s="56">
        <f t="shared" si="11"/>
        <v>0</v>
      </c>
    </row>
    <row r="247" spans="1:26" s="23" customFormat="1" x14ac:dyDescent="0.15">
      <c r="A247" s="33">
        <v>25674</v>
      </c>
      <c r="B247" s="4" t="s">
        <v>662</v>
      </c>
      <c r="C247" s="4" t="s">
        <v>653</v>
      </c>
      <c r="D247" s="4" t="s">
        <v>183</v>
      </c>
      <c r="E247" s="4" t="s">
        <v>184</v>
      </c>
      <c r="F247" s="4" t="s">
        <v>159</v>
      </c>
      <c r="G247" s="4" t="s">
        <v>655</v>
      </c>
      <c r="H247" s="60">
        <f t="shared" si="9"/>
        <v>4.0812411012461714E-3</v>
      </c>
      <c r="I247" s="27">
        <v>642890</v>
      </c>
      <c r="J247" s="27">
        <v>468034</v>
      </c>
      <c r="K247" s="28"/>
      <c r="L247" s="27">
        <v>1511389</v>
      </c>
      <c r="M247" s="28"/>
      <c r="N247" s="28">
        <v>-129</v>
      </c>
      <c r="O247" s="28"/>
      <c r="P247" s="28">
        <v>-3773</v>
      </c>
      <c r="Q247" s="28"/>
      <c r="R247" s="28"/>
      <c r="S247" s="28"/>
      <c r="T247" s="28"/>
      <c r="U247" s="55">
        <f t="shared" si="10"/>
        <v>2618411</v>
      </c>
      <c r="V247" s="56">
        <f t="shared" si="11"/>
        <v>0</v>
      </c>
    </row>
    <row r="248" spans="1:26" s="23" customFormat="1" x14ac:dyDescent="0.15">
      <c r="A248" s="33">
        <v>31003</v>
      </c>
      <c r="B248" s="4" t="s">
        <v>778</v>
      </c>
      <c r="C248" s="4" t="s">
        <v>32</v>
      </c>
      <c r="D248" s="4" t="s">
        <v>779</v>
      </c>
      <c r="E248" s="4" t="s">
        <v>46</v>
      </c>
      <c r="F248" s="4" t="s">
        <v>37</v>
      </c>
      <c r="G248" s="4" t="s">
        <v>780</v>
      </c>
      <c r="H248" s="60">
        <f t="shared" si="9"/>
        <v>1.0834804803181595E-3</v>
      </c>
      <c r="I248" s="27">
        <v>10441</v>
      </c>
      <c r="J248" s="27">
        <v>7862</v>
      </c>
      <c r="K248" s="28"/>
      <c r="L248" s="27">
        <v>676828</v>
      </c>
      <c r="M248" s="28"/>
      <c r="N248" s="28"/>
      <c r="O248" s="28"/>
      <c r="P248" s="28"/>
      <c r="Q248" s="28"/>
      <c r="R248" s="28"/>
      <c r="S248" s="28"/>
      <c r="T248" s="28"/>
      <c r="U248" s="55">
        <f t="shared" si="10"/>
        <v>695131</v>
      </c>
      <c r="V248" s="56">
        <f t="shared" si="11"/>
        <v>0</v>
      </c>
    </row>
    <row r="249" spans="1:26" s="23" customFormat="1" x14ac:dyDescent="0.15">
      <c r="A249" s="33">
        <v>21709</v>
      </c>
      <c r="B249" s="1" t="s">
        <v>663</v>
      </c>
      <c r="C249" s="1" t="s">
        <v>17</v>
      </c>
      <c r="D249" s="1" t="s">
        <v>480</v>
      </c>
      <c r="E249" s="1" t="s">
        <v>324</v>
      </c>
      <c r="F249" s="1" t="s">
        <v>41</v>
      </c>
      <c r="G249" s="2">
        <v>90010</v>
      </c>
      <c r="H249" s="60">
        <f t="shared" si="9"/>
        <v>4.2573459772886251E-3</v>
      </c>
      <c r="I249" s="27"/>
      <c r="J249" s="27">
        <v>46</v>
      </c>
      <c r="K249" s="28"/>
      <c r="L249" s="27">
        <v>2731349</v>
      </c>
      <c r="M249" s="28"/>
      <c r="N249" s="28"/>
      <c r="O249" s="28"/>
      <c r="P249" s="28"/>
      <c r="Q249" s="28"/>
      <c r="R249" s="28"/>
      <c r="S249" s="28"/>
      <c r="T249" s="28"/>
      <c r="U249" s="55">
        <f t="shared" si="10"/>
        <v>2731395</v>
      </c>
      <c r="V249" s="56">
        <f t="shared" si="11"/>
        <v>0</v>
      </c>
    </row>
    <row r="250" spans="1:26" s="23" customFormat="1" x14ac:dyDescent="0.15">
      <c r="A250" s="33">
        <v>21120</v>
      </c>
      <c r="B250" s="4" t="s">
        <v>664</v>
      </c>
      <c r="C250" s="4" t="s">
        <v>400</v>
      </c>
      <c r="D250" s="4" t="s">
        <v>599</v>
      </c>
      <c r="E250" s="4" t="s">
        <v>184</v>
      </c>
      <c r="F250" s="4" t="s">
        <v>159</v>
      </c>
      <c r="G250" s="2" t="s">
        <v>665</v>
      </c>
      <c r="H250" s="60">
        <f t="shared" si="9"/>
        <v>6.8588274519364306E-3</v>
      </c>
      <c r="I250" s="27"/>
      <c r="J250" s="27"/>
      <c r="K250" s="28">
        <v>5118958</v>
      </c>
      <c r="L250" s="27">
        <v>49319</v>
      </c>
      <c r="M250" s="28"/>
      <c r="N250" s="28"/>
      <c r="O250" s="28"/>
      <c r="P250" s="28"/>
      <c r="Q250" s="28"/>
      <c r="R250" s="28"/>
      <c r="S250" s="28"/>
      <c r="T250" s="28"/>
      <c r="U250" s="55">
        <f t="shared" si="10"/>
        <v>4400433.3</v>
      </c>
      <c r="V250" s="56">
        <f t="shared" si="11"/>
        <v>4351114.3</v>
      </c>
      <c r="W250" s="24"/>
    </row>
    <row r="251" spans="1:26" s="23" customFormat="1" x14ac:dyDescent="0.15">
      <c r="A251" s="33">
        <v>29459</v>
      </c>
      <c r="B251" s="1" t="s">
        <v>666</v>
      </c>
      <c r="C251" s="1" t="s">
        <v>17</v>
      </c>
      <c r="D251" s="1" t="s">
        <v>571</v>
      </c>
      <c r="E251" s="1" t="s">
        <v>184</v>
      </c>
      <c r="F251" s="1" t="s">
        <v>159</v>
      </c>
      <c r="G251" s="2" t="s">
        <v>411</v>
      </c>
      <c r="H251" s="60">
        <f t="shared" si="9"/>
        <v>1.4277797436467222E-3</v>
      </c>
      <c r="I251" s="27" t="s">
        <v>202</v>
      </c>
      <c r="J251" s="27"/>
      <c r="K251" s="28">
        <v>757981</v>
      </c>
      <c r="L251" s="27">
        <v>271740</v>
      </c>
      <c r="M251" s="28"/>
      <c r="N251" s="28"/>
      <c r="O251" s="28"/>
      <c r="P251" s="28"/>
      <c r="Q251" s="28"/>
      <c r="R251" s="28"/>
      <c r="S251" s="28"/>
      <c r="T251" s="28"/>
      <c r="U251" s="55">
        <f t="shared" si="10"/>
        <v>916023.85</v>
      </c>
      <c r="V251" s="56">
        <f t="shared" si="11"/>
        <v>644283.85</v>
      </c>
    </row>
    <row r="252" spans="1:26" s="23" customFormat="1" x14ac:dyDescent="0.15">
      <c r="A252" s="33">
        <v>25844</v>
      </c>
      <c r="B252" s="4" t="s">
        <v>667</v>
      </c>
      <c r="C252" s="4" t="s">
        <v>17</v>
      </c>
      <c r="D252" s="4" t="s">
        <v>668</v>
      </c>
      <c r="E252" s="4" t="s">
        <v>669</v>
      </c>
      <c r="F252" s="4" t="s">
        <v>299</v>
      </c>
      <c r="G252" s="4">
        <v>68516</v>
      </c>
      <c r="H252" s="60">
        <f t="shared" si="9"/>
        <v>1.5786484125069912E-3</v>
      </c>
      <c r="I252" s="27">
        <v>45650</v>
      </c>
      <c r="J252" s="27">
        <v>158035</v>
      </c>
      <c r="K252" s="28"/>
      <c r="L252" s="27">
        <v>809132</v>
      </c>
      <c r="M252" s="28"/>
      <c r="N252" s="28"/>
      <c r="O252" s="28"/>
      <c r="P252" s="28"/>
      <c r="Q252" s="28"/>
      <c r="R252" s="28"/>
      <c r="S252" s="28"/>
      <c r="T252" s="28"/>
      <c r="U252" s="55">
        <f t="shared" si="10"/>
        <v>1012817</v>
      </c>
      <c r="V252" s="56">
        <f t="shared" si="11"/>
        <v>0</v>
      </c>
      <c r="W252" s="5"/>
      <c r="X252" s="5"/>
      <c r="Y252" s="5"/>
    </row>
    <row r="253" spans="1:26" s="23" customFormat="1" x14ac:dyDescent="0.15">
      <c r="A253" s="33">
        <v>13021</v>
      </c>
      <c r="B253" s="4" t="s">
        <v>670</v>
      </c>
      <c r="C253" s="4" t="s">
        <v>140</v>
      </c>
      <c r="D253" s="4" t="s">
        <v>671</v>
      </c>
      <c r="E253" s="4" t="s">
        <v>672</v>
      </c>
      <c r="F253" s="4" t="s">
        <v>37</v>
      </c>
      <c r="G253" s="4" t="s">
        <v>673</v>
      </c>
      <c r="H253" s="60">
        <f t="shared" si="9"/>
        <v>1.0695818895935724E-3</v>
      </c>
      <c r="I253" s="27">
        <v>186377</v>
      </c>
      <c r="J253" s="27">
        <v>261434</v>
      </c>
      <c r="K253" s="28">
        <v>14273</v>
      </c>
      <c r="L253" s="27">
        <v>226271</v>
      </c>
      <c r="M253" s="28"/>
      <c r="N253" s="28"/>
      <c r="O253" s="28"/>
      <c r="P253" s="28"/>
      <c r="Q253" s="28"/>
      <c r="R253" s="28"/>
      <c r="S253" s="28"/>
      <c r="T253" s="28"/>
      <c r="U253" s="55">
        <f t="shared" si="10"/>
        <v>686214.05</v>
      </c>
      <c r="V253" s="56">
        <f t="shared" si="11"/>
        <v>12132.05</v>
      </c>
      <c r="W253" s="24"/>
    </row>
    <row r="254" spans="1:26" s="23" customFormat="1" x14ac:dyDescent="0.15">
      <c r="A254" s="33">
        <v>25941</v>
      </c>
      <c r="B254" s="4" t="s">
        <v>674</v>
      </c>
      <c r="C254" s="4" t="s">
        <v>17</v>
      </c>
      <c r="D254" s="4" t="s">
        <v>367</v>
      </c>
      <c r="E254" s="4" t="s">
        <v>167</v>
      </c>
      <c r="F254" s="4" t="s">
        <v>62</v>
      </c>
      <c r="G254" s="4">
        <v>78288</v>
      </c>
      <c r="H254" s="60">
        <f t="shared" si="9"/>
        <v>3.2236322308658853E-2</v>
      </c>
      <c r="I254" s="27">
        <v>668965</v>
      </c>
      <c r="J254" s="27">
        <v>2589647</v>
      </c>
      <c r="K254" s="28">
        <v>23046839</v>
      </c>
      <c r="L254" s="27"/>
      <c r="M254" s="28">
        <v>-68154</v>
      </c>
      <c r="N254" s="28">
        <v>-256123</v>
      </c>
      <c r="O254" s="28">
        <v>-2167316</v>
      </c>
      <c r="P254" s="28"/>
      <c r="Q254" s="28"/>
      <c r="R254" s="28"/>
      <c r="S254" s="28"/>
      <c r="T254" s="28"/>
      <c r="U254" s="55">
        <f t="shared" si="10"/>
        <v>20681929.550000001</v>
      </c>
      <c r="V254" s="56">
        <f t="shared" si="11"/>
        <v>17747594.550000001</v>
      </c>
    </row>
    <row r="255" spans="1:26" s="23" customFormat="1" x14ac:dyDescent="0.15">
      <c r="A255" s="33">
        <v>21113</v>
      </c>
      <c r="B255" s="4" t="s">
        <v>675</v>
      </c>
      <c r="C255" s="4" t="s">
        <v>17</v>
      </c>
      <c r="D255" s="4" t="s">
        <v>525</v>
      </c>
      <c r="E255" s="4" t="s">
        <v>521</v>
      </c>
      <c r="F255" s="4" t="s">
        <v>67</v>
      </c>
      <c r="G255" s="4" t="s">
        <v>676</v>
      </c>
      <c r="H255" s="60">
        <f t="shared" si="9"/>
        <v>1.9701912254406148E-4</v>
      </c>
      <c r="I255" s="27">
        <v>7179</v>
      </c>
      <c r="J255" s="27">
        <v>5286</v>
      </c>
      <c r="K255" s="28"/>
      <c r="L255" s="27">
        <v>113937</v>
      </c>
      <c r="M255" s="28"/>
      <c r="N255" s="28"/>
      <c r="O255" s="28"/>
      <c r="P255" s="28"/>
      <c r="Q255" s="28"/>
      <c r="R255" s="28"/>
      <c r="S255" s="28"/>
      <c r="T255" s="28"/>
      <c r="U255" s="55">
        <f t="shared" si="10"/>
        <v>126402</v>
      </c>
      <c r="V255" s="56">
        <f t="shared" si="11"/>
        <v>0</v>
      </c>
      <c r="W255" s="24"/>
    </row>
    <row r="256" spans="1:26" s="23" customFormat="1" x14ac:dyDescent="0.15">
      <c r="A256" s="33">
        <v>25895</v>
      </c>
      <c r="B256" s="4" t="s">
        <v>677</v>
      </c>
      <c r="C256" s="4" t="s">
        <v>140</v>
      </c>
      <c r="D256" s="4" t="s">
        <v>678</v>
      </c>
      <c r="E256" s="4" t="s">
        <v>679</v>
      </c>
      <c r="F256" s="4" t="s">
        <v>16</v>
      </c>
      <c r="G256" s="4" t="s">
        <v>680</v>
      </c>
      <c r="H256" s="60">
        <f t="shared" si="9"/>
        <v>1.3636578141719372E-3</v>
      </c>
      <c r="I256" s="27">
        <v>874885</v>
      </c>
      <c r="J256" s="27"/>
      <c r="K256" s="28"/>
      <c r="L256" s="27"/>
      <c r="M256" s="28"/>
      <c r="N256" s="28"/>
      <c r="O256" s="28"/>
      <c r="P256" s="28"/>
      <c r="Q256" s="28"/>
      <c r="R256" s="28"/>
      <c r="S256" s="28"/>
      <c r="T256" s="28"/>
      <c r="U256" s="55">
        <f t="shared" si="10"/>
        <v>874885</v>
      </c>
      <c r="V256" s="56">
        <f t="shared" si="11"/>
        <v>0</v>
      </c>
    </row>
    <row r="257" spans="1:26" s="23" customFormat="1" x14ac:dyDescent="0.15">
      <c r="A257" s="33">
        <v>16063</v>
      </c>
      <c r="B257" s="1" t="s">
        <v>682</v>
      </c>
      <c r="C257" s="1" t="s">
        <v>681</v>
      </c>
      <c r="D257" s="1" t="s">
        <v>683</v>
      </c>
      <c r="E257" s="1" t="s">
        <v>102</v>
      </c>
      <c r="F257" s="1" t="s">
        <v>62</v>
      </c>
      <c r="G257" s="2" t="s">
        <v>684</v>
      </c>
      <c r="H257" s="60">
        <f t="shared" si="9"/>
        <v>2.2980927250798653E-3</v>
      </c>
      <c r="I257" s="27">
        <v>74202</v>
      </c>
      <c r="J257" s="27">
        <v>46812</v>
      </c>
      <c r="K257" s="28">
        <v>1592210</v>
      </c>
      <c r="L257" s="27"/>
      <c r="M257" s="28"/>
      <c r="N257" s="28"/>
      <c r="O257" s="28"/>
      <c r="P257" s="28"/>
      <c r="Q257" s="28"/>
      <c r="R257" s="28"/>
      <c r="S257" s="28"/>
      <c r="T257" s="28"/>
      <c r="U257" s="55">
        <f t="shared" si="10"/>
        <v>1474392.5</v>
      </c>
      <c r="V257" s="56">
        <f t="shared" si="11"/>
        <v>1353378.5</v>
      </c>
    </row>
    <row r="258" spans="1:26" s="23" customFormat="1" x14ac:dyDescent="0.15">
      <c r="A258" s="33">
        <v>41181</v>
      </c>
      <c r="B258" s="4" t="s">
        <v>688</v>
      </c>
      <c r="C258" s="4" t="s">
        <v>17</v>
      </c>
      <c r="D258" s="4" t="s">
        <v>689</v>
      </c>
      <c r="E258" s="4" t="s">
        <v>690</v>
      </c>
      <c r="F258" s="4" t="s">
        <v>340</v>
      </c>
      <c r="G258" s="4">
        <v>66211</v>
      </c>
      <c r="H258" s="60">
        <f t="shared" si="9"/>
        <v>3.4760543816586228E-4</v>
      </c>
      <c r="I258" s="27">
        <v>78766</v>
      </c>
      <c r="J258" s="27">
        <v>144248</v>
      </c>
      <c r="K258" s="28"/>
      <c r="L258" s="27"/>
      <c r="M258" s="28"/>
      <c r="N258" s="28"/>
      <c r="O258" s="28"/>
      <c r="P258" s="28"/>
      <c r="Q258" s="28"/>
      <c r="R258" s="28"/>
      <c r="S258" s="28"/>
      <c r="T258" s="28"/>
      <c r="U258" s="55">
        <f t="shared" si="10"/>
        <v>223014</v>
      </c>
      <c r="V258" s="56">
        <f t="shared" si="11"/>
        <v>0</v>
      </c>
    </row>
    <row r="259" spans="1:26" s="23" customFormat="1" x14ac:dyDescent="0.15">
      <c r="A259" s="33">
        <v>40843</v>
      </c>
      <c r="B259" s="4" t="s">
        <v>685</v>
      </c>
      <c r="C259" s="4" t="s">
        <v>17</v>
      </c>
      <c r="D259" s="4" t="s">
        <v>686</v>
      </c>
      <c r="E259" s="4" t="s">
        <v>687</v>
      </c>
      <c r="F259" s="4" t="s">
        <v>62</v>
      </c>
      <c r="G259" s="4">
        <v>75024</v>
      </c>
      <c r="H259" s="60">
        <f t="shared" ref="H259:H279" si="12">(U259/$K$284)</f>
        <v>2.7292483802936429E-4</v>
      </c>
      <c r="I259" s="27">
        <v>77638</v>
      </c>
      <c r="J259" s="27">
        <v>97463</v>
      </c>
      <c r="K259" s="28"/>
      <c r="L259" s="27"/>
      <c r="M259" s="28"/>
      <c r="N259" s="28"/>
      <c r="O259" s="28"/>
      <c r="P259" s="28"/>
      <c r="Q259" s="28"/>
      <c r="R259" s="28"/>
      <c r="S259" s="28"/>
      <c r="T259" s="28"/>
      <c r="U259" s="55">
        <f t="shared" ref="U259:U279" si="13">SUM(I259:J259,L259:N259,P259:T259,V259)</f>
        <v>175101</v>
      </c>
      <c r="V259" s="56">
        <f t="shared" ref="V259:V279" si="14">(K259+O259)*0.85</f>
        <v>0</v>
      </c>
    </row>
    <row r="260" spans="1:26" s="23" customFormat="1" x14ac:dyDescent="0.15">
      <c r="A260" s="33">
        <v>18600</v>
      </c>
      <c r="B260" s="1" t="s">
        <v>692</v>
      </c>
      <c r="C260" s="1" t="s">
        <v>691</v>
      </c>
      <c r="D260" s="1" t="s">
        <v>367</v>
      </c>
      <c r="E260" s="1" t="s">
        <v>167</v>
      </c>
      <c r="F260" s="1" t="s">
        <v>62</v>
      </c>
      <c r="G260" s="2" t="s">
        <v>693</v>
      </c>
      <c r="H260" s="60">
        <f t="shared" si="12"/>
        <v>1.2370890588678643E-2</v>
      </c>
      <c r="I260" s="27">
        <v>169712</v>
      </c>
      <c r="J260" s="27">
        <v>607626</v>
      </c>
      <c r="K260" s="28">
        <v>8422920</v>
      </c>
      <c r="L260" s="27"/>
      <c r="M260" s="28"/>
      <c r="N260" s="28"/>
      <c r="O260" s="28"/>
      <c r="P260" s="28"/>
      <c r="Q260" s="28"/>
      <c r="R260" s="28"/>
      <c r="S260" s="28"/>
      <c r="T260" s="28"/>
      <c r="U260" s="55">
        <f t="shared" si="13"/>
        <v>7936820</v>
      </c>
      <c r="V260" s="56">
        <f t="shared" si="14"/>
        <v>7159482</v>
      </c>
    </row>
    <row r="261" spans="1:26" s="23" customFormat="1" x14ac:dyDescent="0.15">
      <c r="A261" s="33">
        <v>25968</v>
      </c>
      <c r="B261" s="4" t="s">
        <v>694</v>
      </c>
      <c r="C261" s="4" t="s">
        <v>691</v>
      </c>
      <c r="D261" s="4" t="s">
        <v>367</v>
      </c>
      <c r="E261" s="4" t="s">
        <v>167</v>
      </c>
      <c r="F261" s="4" t="s">
        <v>62</v>
      </c>
      <c r="G261" s="4" t="s">
        <v>693</v>
      </c>
      <c r="H261" s="60">
        <f t="shared" si="12"/>
        <v>1.9639801166294584E-2</v>
      </c>
      <c r="I261" s="27">
        <v>316478</v>
      </c>
      <c r="J261" s="27">
        <v>1212517</v>
      </c>
      <c r="K261" s="28">
        <v>13025125</v>
      </c>
      <c r="L261" s="27"/>
      <c r="M261" s="28"/>
      <c r="N261" s="28"/>
      <c r="O261" s="28"/>
      <c r="P261" s="28"/>
      <c r="Q261" s="28"/>
      <c r="R261" s="28"/>
      <c r="S261" s="28"/>
      <c r="T261" s="28"/>
      <c r="U261" s="55">
        <f t="shared" si="13"/>
        <v>12600351.25</v>
      </c>
      <c r="V261" s="56">
        <f t="shared" si="14"/>
        <v>11071356.25</v>
      </c>
    </row>
    <row r="262" spans="1:26" s="23" customFormat="1" x14ac:dyDescent="0.15">
      <c r="A262" s="33">
        <v>20508</v>
      </c>
      <c r="B262" s="4" t="s">
        <v>695</v>
      </c>
      <c r="C262" s="4" t="s">
        <v>17</v>
      </c>
      <c r="D262" s="4" t="s">
        <v>79</v>
      </c>
      <c r="E262" s="4" t="s">
        <v>35</v>
      </c>
      <c r="F262" s="10" t="s">
        <v>36</v>
      </c>
      <c r="G262" s="4">
        <v>60685</v>
      </c>
      <c r="H262" s="60">
        <f t="shared" si="12"/>
        <v>1.4156644283299818E-3</v>
      </c>
      <c r="I262" s="27"/>
      <c r="J262" s="27"/>
      <c r="K262" s="28"/>
      <c r="L262" s="27">
        <v>908251</v>
      </c>
      <c r="M262" s="28"/>
      <c r="N262" s="28"/>
      <c r="O262" s="28"/>
      <c r="P262" s="28"/>
      <c r="Q262" s="28"/>
      <c r="R262" s="28"/>
      <c r="S262" s="28"/>
      <c r="T262" s="28"/>
      <c r="U262" s="55">
        <f t="shared" si="13"/>
        <v>908251</v>
      </c>
      <c r="V262" s="56">
        <f t="shared" si="14"/>
        <v>0</v>
      </c>
      <c r="W262" s="24"/>
    </row>
    <row r="263" spans="1:26" s="23" customFormat="1" x14ac:dyDescent="0.15">
      <c r="A263" s="33">
        <v>21172</v>
      </c>
      <c r="B263" s="4" t="s">
        <v>696</v>
      </c>
      <c r="C263" s="4" t="s">
        <v>17</v>
      </c>
      <c r="D263" s="4" t="s">
        <v>697</v>
      </c>
      <c r="E263" s="4" t="s">
        <v>698</v>
      </c>
      <c r="F263" s="10" t="s">
        <v>119</v>
      </c>
      <c r="G263" s="4">
        <v>63026</v>
      </c>
      <c r="H263" s="60">
        <f t="shared" si="12"/>
        <v>2.181983431032987E-5</v>
      </c>
      <c r="I263" s="27"/>
      <c r="J263" s="27"/>
      <c r="K263" s="28"/>
      <c r="L263" s="27">
        <v>13999</v>
      </c>
      <c r="M263" s="28"/>
      <c r="N263" s="28"/>
      <c r="O263" s="28"/>
      <c r="P263" s="28"/>
      <c r="Q263" s="28"/>
      <c r="R263" s="28"/>
      <c r="S263" s="28"/>
      <c r="T263" s="28"/>
      <c r="U263" s="55">
        <f t="shared" si="13"/>
        <v>13999</v>
      </c>
      <c r="V263" s="56">
        <f t="shared" si="14"/>
        <v>0</v>
      </c>
    </row>
    <row r="264" spans="1:26" s="5" customFormat="1" x14ac:dyDescent="0.15">
      <c r="A264" s="33">
        <v>10815</v>
      </c>
      <c r="B264" s="4" t="s">
        <v>738</v>
      </c>
      <c r="C264" s="4" t="s">
        <v>17</v>
      </c>
      <c r="D264" s="4" t="s">
        <v>402</v>
      </c>
      <c r="E264" s="4" t="s">
        <v>403</v>
      </c>
      <c r="F264" s="10" t="s">
        <v>180</v>
      </c>
      <c r="G264" s="25" t="s">
        <v>404</v>
      </c>
      <c r="H264" s="60">
        <f t="shared" si="12"/>
        <v>1.3811538953301239E-4</v>
      </c>
      <c r="I264" s="27">
        <v>57433</v>
      </c>
      <c r="J264" s="27">
        <v>31178</v>
      </c>
      <c r="K264" s="28"/>
      <c r="L264" s="27"/>
      <c r="M264" s="28"/>
      <c r="N264" s="28"/>
      <c r="O264" s="28"/>
      <c r="P264" s="28"/>
      <c r="Q264" s="28"/>
      <c r="R264" s="28"/>
      <c r="S264" s="28"/>
      <c r="T264" s="28"/>
      <c r="U264" s="55">
        <f t="shared" si="13"/>
        <v>88611</v>
      </c>
      <c r="V264" s="56">
        <f t="shared" si="14"/>
        <v>0</v>
      </c>
      <c r="W264" s="23"/>
      <c r="X264" s="23"/>
      <c r="Y264" s="23"/>
      <c r="Z264" s="8"/>
    </row>
    <row r="265" spans="1:26" s="5" customFormat="1" x14ac:dyDescent="0.15">
      <c r="A265" s="33">
        <v>20397</v>
      </c>
      <c r="B265" s="1" t="s">
        <v>699</v>
      </c>
      <c r="C265" s="1" t="s">
        <v>326</v>
      </c>
      <c r="D265" s="1" t="s">
        <v>328</v>
      </c>
      <c r="E265" s="1" t="s">
        <v>329</v>
      </c>
      <c r="F265" s="1" t="s">
        <v>67</v>
      </c>
      <c r="G265" s="48" t="s">
        <v>700</v>
      </c>
      <c r="H265" s="60">
        <f t="shared" si="12"/>
        <v>1.4886693792861582E-3</v>
      </c>
      <c r="I265" s="27"/>
      <c r="J265" s="27"/>
      <c r="K265" s="28">
        <v>1075267</v>
      </c>
      <c r="L265" s="27">
        <v>41112</v>
      </c>
      <c r="M265" s="28"/>
      <c r="N265" s="28"/>
      <c r="O265" s="28"/>
      <c r="P265" s="28"/>
      <c r="Q265" s="28"/>
      <c r="R265" s="28"/>
      <c r="S265" s="28"/>
      <c r="T265" s="28"/>
      <c r="U265" s="55">
        <f t="shared" si="13"/>
        <v>955088.95</v>
      </c>
      <c r="V265" s="56">
        <f t="shared" si="14"/>
        <v>913976.95</v>
      </c>
      <c r="W265" s="24"/>
      <c r="X265" s="23"/>
      <c r="Y265" s="23"/>
      <c r="Z265" s="23"/>
    </row>
    <row r="266" spans="1:26" s="5" customFormat="1" x14ac:dyDescent="0.15">
      <c r="A266" s="33">
        <v>26042</v>
      </c>
      <c r="B266" s="1" t="s">
        <v>702</v>
      </c>
      <c r="C266" s="1" t="s">
        <v>17</v>
      </c>
      <c r="D266" s="1" t="s">
        <v>302</v>
      </c>
      <c r="E266" s="1" t="s">
        <v>303</v>
      </c>
      <c r="F266" s="1" t="s">
        <v>21</v>
      </c>
      <c r="G266" s="2" t="s">
        <v>701</v>
      </c>
      <c r="H266" s="60">
        <f t="shared" si="12"/>
        <v>1.4264956326033216E-5</v>
      </c>
      <c r="I266" s="27"/>
      <c r="J266" s="27"/>
      <c r="K266" s="28"/>
      <c r="L266" s="27">
        <v>9152</v>
      </c>
      <c r="M266" s="28"/>
      <c r="N266" s="28"/>
      <c r="O266" s="28"/>
      <c r="P266" s="28"/>
      <c r="Q266" s="28"/>
      <c r="R266" s="28"/>
      <c r="S266" s="28"/>
      <c r="T266" s="28"/>
      <c r="U266" s="55">
        <f t="shared" si="13"/>
        <v>9152</v>
      </c>
      <c r="V266" s="56">
        <f t="shared" si="14"/>
        <v>0</v>
      </c>
      <c r="W266" s="23"/>
      <c r="X266" s="23"/>
      <c r="Y266" s="23"/>
      <c r="Z266" s="23"/>
    </row>
    <row r="267" spans="1:26" s="5" customFormat="1" x14ac:dyDescent="0.15">
      <c r="A267" s="33">
        <v>25011</v>
      </c>
      <c r="B267" s="1" t="s">
        <v>703</v>
      </c>
      <c r="C267" s="1" t="s">
        <v>400</v>
      </c>
      <c r="D267" s="1" t="s">
        <v>704</v>
      </c>
      <c r="E267" s="1" t="s">
        <v>705</v>
      </c>
      <c r="F267" s="1" t="s">
        <v>111</v>
      </c>
      <c r="G267" s="2">
        <v>19904</v>
      </c>
      <c r="H267" s="60">
        <f t="shared" si="12"/>
        <v>1.7273035348499508E-4</v>
      </c>
      <c r="I267" s="27">
        <v>42331</v>
      </c>
      <c r="J267" s="27">
        <v>48511</v>
      </c>
      <c r="K267" s="28"/>
      <c r="L267" s="27">
        <v>19977</v>
      </c>
      <c r="M267" s="28"/>
      <c r="N267" s="28"/>
      <c r="O267" s="28"/>
      <c r="P267" s="28"/>
      <c r="Q267" s="28"/>
      <c r="R267" s="28"/>
      <c r="S267" s="28"/>
      <c r="T267" s="28"/>
      <c r="U267" s="55">
        <f t="shared" si="13"/>
        <v>110819</v>
      </c>
      <c r="V267" s="56">
        <f t="shared" si="14"/>
        <v>0</v>
      </c>
      <c r="W267" s="23"/>
      <c r="X267" s="23"/>
      <c r="Y267" s="23"/>
      <c r="Z267" s="23"/>
    </row>
    <row r="268" spans="1:26" s="5" customFormat="1" x14ac:dyDescent="0.15">
      <c r="A268" s="33">
        <v>44393</v>
      </c>
      <c r="B268" s="1" t="s">
        <v>706</v>
      </c>
      <c r="C268" s="1" t="s">
        <v>17</v>
      </c>
      <c r="D268" s="1" t="s">
        <v>96</v>
      </c>
      <c r="E268" s="1" t="s">
        <v>97</v>
      </c>
      <c r="F268" s="1" t="s">
        <v>89</v>
      </c>
      <c r="G268" s="2">
        <v>45014</v>
      </c>
      <c r="H268" s="60">
        <f t="shared" si="12"/>
        <v>1.5614297747738521E-3</v>
      </c>
      <c r="I268" s="27">
        <v>14226</v>
      </c>
      <c r="J268" s="27">
        <v>17868</v>
      </c>
      <c r="K268" s="28"/>
      <c r="L268" s="27">
        <v>969676</v>
      </c>
      <c r="M268" s="28"/>
      <c r="N268" s="28"/>
      <c r="O268" s="28"/>
      <c r="P268" s="28"/>
      <c r="Q268" s="28"/>
      <c r="R268" s="28"/>
      <c r="S268" s="28"/>
      <c r="T268" s="28"/>
      <c r="U268" s="55">
        <f t="shared" si="13"/>
        <v>1001770</v>
      </c>
      <c r="V268" s="56">
        <f t="shared" si="14"/>
        <v>0</v>
      </c>
      <c r="W268" s="23"/>
      <c r="X268" s="23"/>
      <c r="Y268" s="23"/>
    </row>
    <row r="269" spans="1:26" s="5" customFormat="1" x14ac:dyDescent="0.15">
      <c r="A269" s="33">
        <v>10030</v>
      </c>
      <c r="B269" s="1" t="s">
        <v>781</v>
      </c>
      <c r="C269" s="1" t="s">
        <v>32</v>
      </c>
      <c r="D269" s="1" t="s">
        <v>782</v>
      </c>
      <c r="E269" s="1" t="s">
        <v>15</v>
      </c>
      <c r="F269" s="1" t="s">
        <v>16</v>
      </c>
      <c r="G269" s="2">
        <v>19106</v>
      </c>
      <c r="H269" s="60">
        <f t="shared" si="12"/>
        <v>1.1225548017929547E-5</v>
      </c>
      <c r="I269" s="27">
        <v>4182</v>
      </c>
      <c r="J269" s="27">
        <v>3020</v>
      </c>
      <c r="K269" s="28"/>
      <c r="L269" s="27"/>
      <c r="M269" s="28"/>
      <c r="N269" s="28"/>
      <c r="O269" s="28"/>
      <c r="P269" s="28"/>
      <c r="Q269" s="28"/>
      <c r="R269" s="28"/>
      <c r="S269" s="28"/>
      <c r="T269" s="28"/>
      <c r="U269" s="55">
        <f t="shared" si="13"/>
        <v>7202</v>
      </c>
      <c r="V269" s="56">
        <f t="shared" si="14"/>
        <v>0</v>
      </c>
      <c r="W269" s="23"/>
      <c r="X269" s="23"/>
      <c r="Y269" s="23"/>
      <c r="Z269" s="23"/>
    </row>
    <row r="270" spans="1:26" s="5" customFormat="1" x14ac:dyDescent="0.15">
      <c r="A270" s="33">
        <v>27871</v>
      </c>
      <c r="B270" s="1" t="s">
        <v>708</v>
      </c>
      <c r="C270" s="1" t="s">
        <v>707</v>
      </c>
      <c r="D270" s="1" t="s">
        <v>316</v>
      </c>
      <c r="E270" s="1" t="s">
        <v>317</v>
      </c>
      <c r="F270" s="1" t="s">
        <v>37</v>
      </c>
      <c r="G270" s="2" t="s">
        <v>709</v>
      </c>
      <c r="H270" s="60">
        <f t="shared" si="12"/>
        <v>3.9238318595075017E-3</v>
      </c>
      <c r="I270" s="27"/>
      <c r="J270" s="27">
        <v>4224</v>
      </c>
      <c r="K270" s="28">
        <v>1931236</v>
      </c>
      <c r="L270" s="27">
        <v>871647</v>
      </c>
      <c r="M270" s="28"/>
      <c r="N270" s="28"/>
      <c r="O270" s="28"/>
      <c r="P270" s="28"/>
      <c r="Q270" s="28"/>
      <c r="R270" s="28"/>
      <c r="S270" s="28"/>
      <c r="T270" s="28"/>
      <c r="U270" s="55">
        <f t="shared" si="13"/>
        <v>2517421.5999999996</v>
      </c>
      <c r="V270" s="56">
        <f t="shared" si="14"/>
        <v>1641550.5999999999</v>
      </c>
      <c r="W270" s="23"/>
      <c r="X270" s="23"/>
      <c r="Y270" s="23"/>
      <c r="Z270" s="23"/>
    </row>
    <row r="271" spans="1:26" s="5" customFormat="1" x14ac:dyDescent="0.15">
      <c r="A271" s="33">
        <v>13625</v>
      </c>
      <c r="B271" s="1" t="s">
        <v>710</v>
      </c>
      <c r="C271" s="1" t="s">
        <v>17</v>
      </c>
      <c r="D271" s="1" t="s">
        <v>711</v>
      </c>
      <c r="E271" s="1" t="s">
        <v>712</v>
      </c>
      <c r="F271" s="1" t="s">
        <v>41</v>
      </c>
      <c r="G271" s="2">
        <v>91301</v>
      </c>
      <c r="H271" s="60">
        <f t="shared" si="12"/>
        <v>7.7602554796880028E-4</v>
      </c>
      <c r="I271" s="27"/>
      <c r="J271" s="27"/>
      <c r="K271" s="28">
        <v>585737</v>
      </c>
      <c r="L271" s="27"/>
      <c r="M271" s="28"/>
      <c r="N271" s="28"/>
      <c r="O271" s="28"/>
      <c r="P271" s="28"/>
      <c r="Q271" s="28"/>
      <c r="R271" s="28"/>
      <c r="S271" s="28"/>
      <c r="T271" s="28"/>
      <c r="U271" s="55">
        <f t="shared" si="13"/>
        <v>497876.45</v>
      </c>
      <c r="V271" s="56">
        <f t="shared" si="14"/>
        <v>497876.45</v>
      </c>
      <c r="W271" s="23"/>
      <c r="X271" s="23"/>
      <c r="Y271" s="23"/>
      <c r="Z271" s="23"/>
    </row>
    <row r="272" spans="1:26" s="5" customFormat="1" x14ac:dyDescent="0.15">
      <c r="A272" s="33">
        <v>24112</v>
      </c>
      <c r="B272" s="1" t="s">
        <v>713</v>
      </c>
      <c r="C272" s="1" t="s">
        <v>229</v>
      </c>
      <c r="D272" s="1" t="s">
        <v>714</v>
      </c>
      <c r="E272" s="1" t="s">
        <v>715</v>
      </c>
      <c r="F272" s="1" t="s">
        <v>89</v>
      </c>
      <c r="G272" s="2" t="s">
        <v>716</v>
      </c>
      <c r="H272" s="60">
        <f t="shared" si="12"/>
        <v>2.4322716911861519E-3</v>
      </c>
      <c r="I272" s="27">
        <v>16835</v>
      </c>
      <c r="J272" s="27">
        <v>14691</v>
      </c>
      <c r="K272" s="28"/>
      <c r="L272" s="27">
        <v>1528952</v>
      </c>
      <c r="M272" s="28"/>
      <c r="N272" s="28"/>
      <c r="O272" s="28"/>
      <c r="P272" s="28"/>
      <c r="Q272" s="28"/>
      <c r="R272" s="28"/>
      <c r="S272" s="28"/>
      <c r="T272" s="28"/>
      <c r="U272" s="55">
        <f t="shared" si="13"/>
        <v>1560478</v>
      </c>
      <c r="V272" s="56">
        <f t="shared" si="14"/>
        <v>0</v>
      </c>
      <c r="W272" s="23"/>
      <c r="X272" s="23"/>
      <c r="Y272" s="23"/>
      <c r="Z272" s="23"/>
    </row>
    <row r="273" spans="1:26" s="5" customFormat="1" x14ac:dyDescent="0.15">
      <c r="A273" s="33">
        <v>24120</v>
      </c>
      <c r="B273" s="1" t="s">
        <v>783</v>
      </c>
      <c r="C273" s="1" t="s">
        <v>32</v>
      </c>
      <c r="D273" s="1" t="s">
        <v>714</v>
      </c>
      <c r="E273" s="1" t="s">
        <v>715</v>
      </c>
      <c r="F273" s="1" t="s">
        <v>89</v>
      </c>
      <c r="G273" s="2" t="s">
        <v>716</v>
      </c>
      <c r="H273" s="60">
        <f t="shared" si="12"/>
        <v>2.2907319016260091E-4</v>
      </c>
      <c r="I273" s="27"/>
      <c r="J273" s="27"/>
      <c r="K273" s="28"/>
      <c r="L273" s="27">
        <v>146967</v>
      </c>
      <c r="M273" s="28"/>
      <c r="N273" s="28"/>
      <c r="O273" s="28"/>
      <c r="P273" s="28"/>
      <c r="Q273" s="28"/>
      <c r="R273" s="28"/>
      <c r="S273" s="28"/>
      <c r="T273" s="28"/>
      <c r="U273" s="55">
        <f t="shared" si="13"/>
        <v>146967</v>
      </c>
      <c r="V273" s="56">
        <f t="shared" si="14"/>
        <v>0</v>
      </c>
      <c r="W273" s="23"/>
      <c r="X273" s="23"/>
      <c r="Y273" s="23"/>
      <c r="Z273" s="23"/>
    </row>
    <row r="274" spans="1:26" s="5" customFormat="1" x14ac:dyDescent="0.15">
      <c r="A274" s="34">
        <v>39845</v>
      </c>
      <c r="B274" s="5" t="s">
        <v>717</v>
      </c>
      <c r="C274" s="5" t="s">
        <v>17</v>
      </c>
      <c r="D274" s="5" t="s">
        <v>718</v>
      </c>
      <c r="E274" s="5" t="s">
        <v>719</v>
      </c>
      <c r="F274" s="5" t="s">
        <v>119</v>
      </c>
      <c r="G274" s="7">
        <v>65101</v>
      </c>
      <c r="H274" s="60">
        <f t="shared" si="12"/>
        <v>6.0994534192838966E-4</v>
      </c>
      <c r="I274" s="29">
        <v>306735</v>
      </c>
      <c r="J274" s="29">
        <v>84589</v>
      </c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55">
        <f t="shared" si="13"/>
        <v>391324</v>
      </c>
      <c r="V274" s="56">
        <f t="shared" si="14"/>
        <v>0</v>
      </c>
      <c r="W274" s="23"/>
      <c r="X274" s="23"/>
      <c r="Y274" s="23"/>
      <c r="Z274" s="23"/>
    </row>
    <row r="275" spans="1:26" s="5" customFormat="1" x14ac:dyDescent="0.15">
      <c r="A275" s="34">
        <v>11523</v>
      </c>
      <c r="B275" s="5" t="s">
        <v>823</v>
      </c>
      <c r="C275" s="5" t="s">
        <v>17</v>
      </c>
      <c r="D275" s="5" t="s">
        <v>824</v>
      </c>
      <c r="E275" s="5" t="s">
        <v>789</v>
      </c>
      <c r="F275" s="5" t="s">
        <v>76</v>
      </c>
      <c r="G275" s="7">
        <v>33702</v>
      </c>
      <c r="H275" s="60">
        <f t="shared" si="12"/>
        <v>3.2124207810264925E-6</v>
      </c>
      <c r="I275" s="29"/>
      <c r="J275" s="29">
        <v>2061</v>
      </c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55">
        <f t="shared" si="13"/>
        <v>2061</v>
      </c>
      <c r="V275" s="56">
        <f t="shared" si="14"/>
        <v>0</v>
      </c>
      <c r="W275" s="23"/>
      <c r="X275" s="23"/>
      <c r="Y275" s="23"/>
      <c r="Z275" s="23"/>
    </row>
    <row r="276" spans="1:26" s="5" customFormat="1" x14ac:dyDescent="0.15">
      <c r="A276" s="33">
        <v>24554</v>
      </c>
      <c r="B276" s="4" t="s">
        <v>720</v>
      </c>
      <c r="C276" s="4" t="s">
        <v>17</v>
      </c>
      <c r="D276" s="4" t="s">
        <v>721</v>
      </c>
      <c r="E276" s="4" t="s">
        <v>722</v>
      </c>
      <c r="F276" s="4" t="s">
        <v>159</v>
      </c>
      <c r="G276" s="4" t="s">
        <v>394</v>
      </c>
      <c r="H276" s="60">
        <f t="shared" si="12"/>
        <v>1.8909546301838157E-3</v>
      </c>
      <c r="I276" s="27">
        <v>823434</v>
      </c>
      <c r="J276" s="27">
        <v>389750</v>
      </c>
      <c r="K276" s="28"/>
      <c r="L276" s="27"/>
      <c r="M276" s="28"/>
      <c r="N276" s="28"/>
      <c r="O276" s="28"/>
      <c r="P276" s="28"/>
      <c r="Q276" s="28"/>
      <c r="R276" s="28"/>
      <c r="S276" s="28"/>
      <c r="T276" s="28"/>
      <c r="U276" s="55">
        <f t="shared" si="13"/>
        <v>1213184</v>
      </c>
      <c r="V276" s="56">
        <f t="shared" si="14"/>
        <v>0</v>
      </c>
      <c r="W276" s="23"/>
      <c r="X276" s="23"/>
      <c r="Y276" s="23"/>
      <c r="Z276" s="23"/>
    </row>
    <row r="277" spans="1:26" s="5" customFormat="1" x14ac:dyDescent="0.15">
      <c r="A277" s="34">
        <v>37885</v>
      </c>
      <c r="B277" s="5" t="s">
        <v>723</v>
      </c>
      <c r="C277" s="5" t="s">
        <v>17</v>
      </c>
      <c r="D277" s="5" t="s">
        <v>724</v>
      </c>
      <c r="E277" s="5" t="s">
        <v>110</v>
      </c>
      <c r="F277" s="5" t="s">
        <v>111</v>
      </c>
      <c r="G277" s="7">
        <v>19801</v>
      </c>
      <c r="H277" s="60">
        <f t="shared" si="12"/>
        <v>2.0109972303155656E-5</v>
      </c>
      <c r="I277" s="29"/>
      <c r="J277" s="29">
        <v>12902</v>
      </c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55">
        <f t="shared" si="13"/>
        <v>12902</v>
      </c>
      <c r="V277" s="56">
        <f t="shared" si="14"/>
        <v>0</v>
      </c>
      <c r="W277" s="23"/>
      <c r="X277" s="23"/>
      <c r="Y277" s="23"/>
      <c r="Z277" s="23"/>
    </row>
    <row r="278" spans="1:26" s="5" customFormat="1" x14ac:dyDescent="0.15">
      <c r="A278" s="33">
        <v>16535</v>
      </c>
      <c r="B278" s="4" t="s">
        <v>725</v>
      </c>
      <c r="C278" s="4" t="s">
        <v>91</v>
      </c>
      <c r="D278" s="4" t="s">
        <v>92</v>
      </c>
      <c r="E278" s="4" t="s">
        <v>93</v>
      </c>
      <c r="F278" s="4" t="s">
        <v>36</v>
      </c>
      <c r="G278" s="4" t="s">
        <v>94</v>
      </c>
      <c r="H278" s="60">
        <f t="shared" si="12"/>
        <v>4.3017540706764106E-3</v>
      </c>
      <c r="I278" s="27">
        <v>1230035</v>
      </c>
      <c r="J278" s="27">
        <v>910126</v>
      </c>
      <c r="K278" s="28"/>
      <c r="L278" s="27">
        <v>619725</v>
      </c>
      <c r="M278" s="28"/>
      <c r="N278" s="28"/>
      <c r="O278" s="28"/>
      <c r="P278" s="28"/>
      <c r="Q278" s="28"/>
      <c r="R278" s="28"/>
      <c r="S278" s="28"/>
      <c r="T278" s="28"/>
      <c r="U278" s="55">
        <f t="shared" si="13"/>
        <v>2759886</v>
      </c>
      <c r="V278" s="56">
        <f t="shared" si="14"/>
        <v>0</v>
      </c>
      <c r="W278" s="23"/>
      <c r="X278" s="23"/>
      <c r="Y278" s="23"/>
      <c r="Z278" s="23"/>
    </row>
    <row r="279" spans="1:26" s="5" customFormat="1" x14ac:dyDescent="0.15">
      <c r="A279" s="36">
        <v>27855</v>
      </c>
      <c r="B279" s="1" t="s">
        <v>726</v>
      </c>
      <c r="C279" s="17" t="s">
        <v>91</v>
      </c>
      <c r="D279" s="17" t="s">
        <v>92</v>
      </c>
      <c r="E279" s="17" t="s">
        <v>93</v>
      </c>
      <c r="F279" s="17" t="s">
        <v>36</v>
      </c>
      <c r="G279" s="18" t="s">
        <v>94</v>
      </c>
      <c r="H279" s="60">
        <f t="shared" si="12"/>
        <v>0</v>
      </c>
      <c r="I279" s="19"/>
      <c r="J279" s="19"/>
      <c r="K279" s="32"/>
      <c r="L279" s="19"/>
      <c r="M279" s="32"/>
      <c r="N279" s="32"/>
      <c r="O279" s="32"/>
      <c r="P279" s="32"/>
      <c r="Q279" s="32"/>
      <c r="R279" s="32"/>
      <c r="S279" s="32"/>
      <c r="T279" s="32"/>
      <c r="U279" s="55">
        <f t="shared" si="13"/>
        <v>0</v>
      </c>
      <c r="V279" s="56">
        <f t="shared" si="14"/>
        <v>0</v>
      </c>
      <c r="Z279" s="23"/>
    </row>
    <row r="281" spans="1:26" s="16" customFormat="1" x14ac:dyDescent="0.15">
      <c r="A281" s="35"/>
      <c r="B281" s="13"/>
      <c r="C281" s="13"/>
      <c r="D281" s="13"/>
      <c r="E281" s="13"/>
      <c r="F281" s="12"/>
      <c r="G281" s="13"/>
      <c r="H281" s="61">
        <f t="shared" ref="H281:V281" si="15">SUM(H3:H280)</f>
        <v>1.0000000000000007</v>
      </c>
      <c r="I281" s="14">
        <f t="shared" si="15"/>
        <v>54906634</v>
      </c>
      <c r="J281" s="14">
        <f t="shared" si="15"/>
        <v>34640677</v>
      </c>
      <c r="K281" s="14">
        <f t="shared" si="15"/>
        <v>499717197</v>
      </c>
      <c r="L281" s="14">
        <f t="shared" si="15"/>
        <v>129704590</v>
      </c>
      <c r="M281" s="14">
        <f t="shared" si="15"/>
        <v>-71909</v>
      </c>
      <c r="N281" s="14">
        <f t="shared" si="15"/>
        <v>-267883</v>
      </c>
      <c r="O281" s="14">
        <f t="shared" si="15"/>
        <v>-2391398</v>
      </c>
      <c r="P281" s="14">
        <f t="shared" si="15"/>
        <v>-66797</v>
      </c>
      <c r="Q281" s="14">
        <f t="shared" si="15"/>
        <v>0</v>
      </c>
      <c r="R281" s="14">
        <f t="shared" si="15"/>
        <v>0</v>
      </c>
      <c r="S281" s="14">
        <f t="shared" si="15"/>
        <v>0</v>
      </c>
      <c r="T281" s="14">
        <f t="shared" si="15"/>
        <v>0</v>
      </c>
      <c r="U281" s="57">
        <f t="shared" si="15"/>
        <v>641572241.14999998</v>
      </c>
      <c r="V281" s="57">
        <f t="shared" si="15"/>
        <v>422726929.14999998</v>
      </c>
      <c r="W281" s="15"/>
      <c r="X281" s="15"/>
      <c r="Y281" s="15"/>
      <c r="Z281" s="15"/>
    </row>
    <row r="282" spans="1:26" x14ac:dyDescent="0.15">
      <c r="A282" s="36"/>
      <c r="B282" s="17"/>
      <c r="C282" s="17"/>
      <c r="D282" s="17"/>
      <c r="E282" s="17"/>
      <c r="F282" s="17"/>
      <c r="G282" s="18"/>
      <c r="H282" s="62"/>
      <c r="I282" s="19"/>
      <c r="J282" s="19"/>
      <c r="L282" s="19"/>
    </row>
    <row r="283" spans="1:26" x14ac:dyDescent="0.15">
      <c r="A283" s="36"/>
      <c r="B283" s="17"/>
      <c r="C283" s="17"/>
      <c r="D283" s="17"/>
      <c r="E283" s="17"/>
      <c r="F283" s="17"/>
      <c r="G283" s="18"/>
      <c r="H283" s="62"/>
      <c r="I283" s="19"/>
      <c r="J283" s="19"/>
      <c r="L283" s="19"/>
    </row>
    <row r="284" spans="1:26" x14ac:dyDescent="0.15">
      <c r="A284" s="36"/>
      <c r="B284" s="17"/>
      <c r="C284" s="17"/>
      <c r="D284" s="17"/>
      <c r="E284" s="17"/>
      <c r="F284" s="17"/>
      <c r="G284" s="18"/>
      <c r="H284" s="62"/>
      <c r="I284" s="19"/>
      <c r="J284" s="20" t="s">
        <v>727</v>
      </c>
      <c r="K284" s="38">
        <f>U281</f>
        <v>641572241.14999998</v>
      </c>
      <c r="L284" s="19"/>
    </row>
    <row r="285" spans="1:26" x14ac:dyDescent="0.15">
      <c r="A285" s="36"/>
      <c r="B285" s="17"/>
      <c r="C285" s="17"/>
      <c r="D285" s="17"/>
      <c r="E285" s="17"/>
      <c r="F285" s="17"/>
      <c r="G285" s="18"/>
      <c r="H285" s="62"/>
      <c r="I285" s="19"/>
      <c r="J285" s="19"/>
      <c r="L285" s="19"/>
    </row>
    <row r="286" spans="1:26" x14ac:dyDescent="0.15">
      <c r="A286" s="36"/>
      <c r="B286" s="17"/>
      <c r="C286" s="17"/>
      <c r="D286" s="17"/>
      <c r="E286" s="17"/>
      <c r="F286" s="17"/>
      <c r="G286" s="18"/>
      <c r="H286" s="62"/>
      <c r="I286" s="21"/>
      <c r="J286" s="21"/>
      <c r="L286" s="21"/>
      <c r="M286" s="21"/>
      <c r="N286" s="21"/>
      <c r="O286" s="21"/>
      <c r="P286" s="21"/>
      <c r="Q286" s="21"/>
    </row>
    <row r="287" spans="1:26" x14ac:dyDescent="0.15">
      <c r="A287" s="36"/>
      <c r="B287" s="17"/>
      <c r="C287" s="17"/>
      <c r="D287" s="17"/>
      <c r="E287" s="17"/>
      <c r="F287" s="17"/>
      <c r="G287" s="18"/>
      <c r="H287" s="62"/>
      <c r="I287" s="19"/>
      <c r="J287" s="19"/>
      <c r="L287" s="19"/>
    </row>
  </sheetData>
  <sortState ref="A1:S272">
    <sortCondition ref="B1:B271"/>
  </sortState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Office4</dc:creator>
  <cp:lastModifiedBy>PaulLaptop</cp:lastModifiedBy>
  <cp:lastPrinted>2014-05-12T22:17:04Z</cp:lastPrinted>
  <dcterms:created xsi:type="dcterms:W3CDTF">2014-04-01T22:19:20Z</dcterms:created>
  <dcterms:modified xsi:type="dcterms:W3CDTF">2017-05-09T20:57:47Z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